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75" windowHeight="6435" activeTab="0"/>
  </bookViews>
  <sheets>
    <sheet name="combined" sheetId="1" r:id="rId1"/>
    <sheet name="growth" sheetId="2" r:id="rId2"/>
    <sheet name="cytokines" sheetId="3" r:id="rId3"/>
  </sheets>
  <definedNames/>
  <calcPr fullCalcOnLoad="1"/>
</workbook>
</file>

<file path=xl/sharedStrings.xml><?xml version="1.0" encoding="utf-8"?>
<sst xmlns="http://schemas.openxmlformats.org/spreadsheetml/2006/main" count="7443" uniqueCount="125">
  <si>
    <t>Mouse</t>
  </si>
  <si>
    <t>Strain</t>
  </si>
  <si>
    <t>Time</t>
  </si>
  <si>
    <t>Dose</t>
  </si>
  <si>
    <t>Group</t>
  </si>
  <si>
    <t>Colony counts</t>
  </si>
  <si>
    <t>10^0</t>
  </si>
  <si>
    <t>10^-1</t>
  </si>
  <si>
    <t>10^0 100ul</t>
  </si>
  <si>
    <t>10^-2</t>
  </si>
  <si>
    <t>10^-3</t>
  </si>
  <si>
    <t>10^-4</t>
  </si>
  <si>
    <t>10^-5</t>
  </si>
  <si>
    <t>10^-6</t>
  </si>
  <si>
    <t>C57BL/6J</t>
  </si>
  <si>
    <t>6 hrs</t>
  </si>
  <si>
    <t>saline</t>
  </si>
  <si>
    <t>C57-6hr-ctrl</t>
  </si>
  <si>
    <t>low</t>
  </si>
  <si>
    <t>med</t>
  </si>
  <si>
    <t>high</t>
  </si>
  <si>
    <t>24 hrs</t>
  </si>
  <si>
    <t>96 hrs</t>
  </si>
  <si>
    <t>C3H/HeJ</t>
  </si>
  <si>
    <t>129/SvIm</t>
  </si>
  <si>
    <t>C57-6hr-low</t>
  </si>
  <si>
    <t>C57-6hr-med</t>
  </si>
  <si>
    <t>C57-6hr-high</t>
  </si>
  <si>
    <t>C57-24hr-low</t>
  </si>
  <si>
    <t>C57-24hr-med</t>
  </si>
  <si>
    <t>C57-24hr-high</t>
  </si>
  <si>
    <t>C57-96hr-low</t>
  </si>
  <si>
    <t>C57-96hr-med</t>
  </si>
  <si>
    <t>C57-96hr-high</t>
  </si>
  <si>
    <t>C3H-6hr-saline</t>
  </si>
  <si>
    <t>C3H-6hr-low</t>
  </si>
  <si>
    <t>C3H-6hr-med</t>
  </si>
  <si>
    <t>C3H-6hr-high</t>
  </si>
  <si>
    <t>C3H-24hr-saline</t>
  </si>
  <si>
    <t>C3H-24hr-low</t>
  </si>
  <si>
    <t>C3H-24hr-med</t>
  </si>
  <si>
    <t>C3H-24hr-high</t>
  </si>
  <si>
    <t>C3H-96hr-saline</t>
  </si>
  <si>
    <t>C3H-96hr-low</t>
  </si>
  <si>
    <t>C3H-96hr-med</t>
  </si>
  <si>
    <t>C3H-96hr-high</t>
  </si>
  <si>
    <t>129-6hr-saline</t>
  </si>
  <si>
    <t>129-6hr-low</t>
  </si>
  <si>
    <t>129-6hr-med</t>
  </si>
  <si>
    <t>129-6hr-high</t>
  </si>
  <si>
    <t>129-24hr-saline</t>
  </si>
  <si>
    <t>129-24hr-low</t>
  </si>
  <si>
    <t>129-24hr-med</t>
  </si>
  <si>
    <t>129-24hr-high</t>
  </si>
  <si>
    <t>129-96hr-saline</t>
  </si>
  <si>
    <t>129-96hr-low</t>
  </si>
  <si>
    <t>129-96hr-med</t>
  </si>
  <si>
    <t>129-96hr-high</t>
  </si>
  <si>
    <t>300+</t>
  </si>
  <si>
    <t>220+</t>
  </si>
  <si>
    <t>200+</t>
  </si>
  <si>
    <t>-</t>
  </si>
  <si>
    <t>260+</t>
  </si>
  <si>
    <t>died</t>
  </si>
  <si>
    <t>250+</t>
  </si>
  <si>
    <t>215+</t>
  </si>
  <si>
    <t>210+</t>
  </si>
  <si>
    <t>150+</t>
  </si>
  <si>
    <t>rt lung 1</t>
  </si>
  <si>
    <t>rt lung 2</t>
  </si>
  <si>
    <r>
      <t>log</t>
    </r>
    <r>
      <rPr>
        <b/>
        <vertAlign val="subscript"/>
        <sz val="10"/>
        <rFont val="Arial"/>
        <family val="2"/>
      </rPr>
      <t>10</t>
    </r>
  </si>
  <si>
    <t>avg. rt lung</t>
  </si>
  <si>
    <t>A/J</t>
  </si>
  <si>
    <t>control</t>
  </si>
  <si>
    <t>A/J-6hr-control</t>
  </si>
  <si>
    <t>A/J-6hr-low</t>
  </si>
  <si>
    <t>A/J-6hr-med</t>
  </si>
  <si>
    <t>A/J-6hr-high</t>
  </si>
  <si>
    <t>A/J-24hr-control</t>
  </si>
  <si>
    <t>A/J-24hr-low</t>
  </si>
  <si>
    <t>A/J-24hr-med</t>
  </si>
  <si>
    <t>A/J-24hr-high</t>
  </si>
  <si>
    <t>A/J-96hr-control</t>
  </si>
  <si>
    <t>A/J-96hr-low</t>
  </si>
  <si>
    <t>A/J-96hr-med</t>
  </si>
  <si>
    <t>A/J-96hr-high</t>
  </si>
  <si>
    <t>BTBR</t>
  </si>
  <si>
    <t>BTBR-6hr-control</t>
  </si>
  <si>
    <t>BTBR-6hr-low</t>
  </si>
  <si>
    <t>BTBR-6hr-med</t>
  </si>
  <si>
    <t>BTBR-6hr-high</t>
  </si>
  <si>
    <t>BTBR-24hr-control</t>
  </si>
  <si>
    <t>BTBR-24hr-low</t>
  </si>
  <si>
    <t>BTBR-24hr-med</t>
  </si>
  <si>
    <t>BTBR-24hr-high</t>
  </si>
  <si>
    <t>BTBR-96hr-control</t>
  </si>
  <si>
    <t>BTBR-96hr-low</t>
  </si>
  <si>
    <t>BTBR-96hr-med</t>
  </si>
  <si>
    <t>BTBR-96hr-high</t>
  </si>
  <si>
    <t>Balb/cJ</t>
  </si>
  <si>
    <t>Balb-6hr-control</t>
  </si>
  <si>
    <t>Balb-6hr-low</t>
  </si>
  <si>
    <t>Balb-6hr-med</t>
  </si>
  <si>
    <t>Balb-6hr-high</t>
  </si>
  <si>
    <t>Balb-24hr-control</t>
  </si>
  <si>
    <t>Balb-24hr-low</t>
  </si>
  <si>
    <t>Balb-24hr-med</t>
  </si>
  <si>
    <t>Balb-24hr-high</t>
  </si>
  <si>
    <t>Balb-96hr-control</t>
  </si>
  <si>
    <t>Balb-96hr-low</t>
  </si>
  <si>
    <t>Balb-96hr-med</t>
  </si>
  <si>
    <t>Balb-96hr-high</t>
  </si>
  <si>
    <t>tmtc</t>
  </si>
  <si>
    <t>FVB</t>
  </si>
  <si>
    <t>6hrs</t>
  </si>
  <si>
    <t>DBA/2J</t>
  </si>
  <si>
    <t>Cast/Ei</t>
  </si>
  <si>
    <t>tnf-a</t>
  </si>
  <si>
    <t xml:space="preserve">MIP-2 </t>
  </si>
  <si>
    <t>*** MIP2 samples 15260-15274 may be switched with samples 15275-15282***</t>
  </si>
  <si>
    <t>***</t>
  </si>
  <si>
    <t xml:space="preserve"> </t>
  </si>
  <si>
    <t>&gt;2000</t>
  </si>
  <si>
    <t>*&gt;5000</t>
  </si>
  <si>
    <t>log10 bacteria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</si>
</sst>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FVB mice: Med dose, 96 hours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53"/>
          <c:w val="0.586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growth!$U$561:$U$567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3671091"/>
        <c:axId val="11713228"/>
      </c:scatterChart>
      <c:valAx>
        <c:axId val="2367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713228"/>
        <c:crosses val="autoZero"/>
        <c:crossBetween val="midCat"/>
        <c:dispUnits/>
      </c:valAx>
      <c:valAx>
        <c:axId val="1171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log10 bacteria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71091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342900</xdr:colOff>
      <xdr:row>558</xdr:row>
      <xdr:rowOff>76200</xdr:rowOff>
    </xdr:from>
    <xdr:to>
      <xdr:col>27</xdr:col>
      <xdr:colOff>38100</xdr:colOff>
      <xdr:row>569</xdr:row>
      <xdr:rowOff>152400</xdr:rowOff>
    </xdr:to>
    <xdr:graphicFrame>
      <xdr:nvGraphicFramePr>
        <xdr:cNvPr id="1" name="Chart 1"/>
        <xdr:cNvGraphicFramePr/>
      </xdr:nvGraphicFramePr>
      <xdr:xfrm>
        <a:off x="9715500" y="90449400"/>
        <a:ext cx="33528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5" sqref="A105:IV105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8.00390625" style="0" customWidth="1"/>
    <col min="4" max="4" width="6.421875" style="0" customWidth="1"/>
    <col min="5" max="5" width="12.8515625" style="0" customWidth="1"/>
    <col min="6" max="6" width="2.28125" style="0" customWidth="1"/>
    <col min="7" max="7" width="10.140625" style="3" customWidth="1"/>
    <col min="8" max="8" width="4.28125" style="3" customWidth="1"/>
    <col min="9" max="9" width="9.140625" style="3" customWidth="1"/>
    <col min="11" max="11" width="9.140625" style="13" customWidth="1"/>
  </cols>
  <sheetData>
    <row r="2" spans="1:12" s="1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0" t="s">
        <v>117</v>
      </c>
      <c r="H2" s="10"/>
      <c r="I2" s="10" t="s">
        <v>118</v>
      </c>
      <c r="K2" s="14" t="s">
        <v>124</v>
      </c>
      <c r="L2" s="1" t="s">
        <v>71</v>
      </c>
    </row>
    <row r="3" spans="1:12" ht="12.75">
      <c r="A3">
        <v>14940</v>
      </c>
      <c r="B3" t="s">
        <v>14</v>
      </c>
      <c r="C3" t="s">
        <v>15</v>
      </c>
      <c r="D3" t="s">
        <v>16</v>
      </c>
      <c r="E3" t="s">
        <v>17</v>
      </c>
      <c r="G3" s="3">
        <v>33.195</v>
      </c>
      <c r="I3" s="3">
        <v>65.172</v>
      </c>
      <c r="K3" s="13">
        <v>0</v>
      </c>
      <c r="L3">
        <v>0</v>
      </c>
    </row>
    <row r="4" spans="1:12" ht="12.75">
      <c r="A4">
        <v>14941</v>
      </c>
      <c r="B4" t="s">
        <v>14</v>
      </c>
      <c r="C4" t="s">
        <v>15</v>
      </c>
      <c r="D4" t="s">
        <v>16</v>
      </c>
      <c r="E4" t="s">
        <v>17</v>
      </c>
      <c r="G4" s="3">
        <v>66.656</v>
      </c>
      <c r="I4" s="3">
        <v>102.275</v>
      </c>
      <c r="K4" s="13">
        <v>0</v>
      </c>
      <c r="L4">
        <v>0</v>
      </c>
    </row>
    <row r="5" spans="1:12" ht="12.75">
      <c r="A5">
        <v>14942</v>
      </c>
      <c r="B5" t="s">
        <v>14</v>
      </c>
      <c r="C5" t="s">
        <v>15</v>
      </c>
      <c r="D5" t="s">
        <v>16</v>
      </c>
      <c r="E5" t="s">
        <v>17</v>
      </c>
      <c r="G5" s="3">
        <v>2.838</v>
      </c>
      <c r="I5" s="3">
        <v>32.48</v>
      </c>
      <c r="K5" s="13">
        <v>0</v>
      </c>
      <c r="L5">
        <v>0</v>
      </c>
    </row>
    <row r="6" spans="1:12" ht="12.75">
      <c r="A6">
        <v>14943</v>
      </c>
      <c r="B6" t="s">
        <v>14</v>
      </c>
      <c r="C6" t="s">
        <v>15</v>
      </c>
      <c r="D6" t="s">
        <v>16</v>
      </c>
      <c r="E6" t="s">
        <v>17</v>
      </c>
      <c r="G6" s="3">
        <v>60.379</v>
      </c>
      <c r="I6" s="3">
        <v>105.344</v>
      </c>
      <c r="K6" s="13">
        <v>0</v>
      </c>
      <c r="L6">
        <v>0</v>
      </c>
    </row>
    <row r="7" spans="1:12" ht="12.75">
      <c r="A7">
        <v>14944</v>
      </c>
      <c r="B7" t="s">
        <v>14</v>
      </c>
      <c r="C7" t="s">
        <v>15</v>
      </c>
      <c r="D7" t="s">
        <v>16</v>
      </c>
      <c r="E7" t="s">
        <v>17</v>
      </c>
      <c r="G7" s="3">
        <v>8.548</v>
      </c>
      <c r="I7" s="3">
        <v>43.457</v>
      </c>
      <c r="K7" s="13">
        <v>0</v>
      </c>
      <c r="L7">
        <v>0</v>
      </c>
    </row>
    <row r="8" spans="1:12" ht="12.75">
      <c r="A8">
        <v>14945</v>
      </c>
      <c r="B8" t="s">
        <v>14</v>
      </c>
      <c r="C8" t="s">
        <v>15</v>
      </c>
      <c r="D8" t="s">
        <v>16</v>
      </c>
      <c r="E8" t="s">
        <v>17</v>
      </c>
      <c r="G8" s="3">
        <v>60.916</v>
      </c>
      <c r="I8" s="3">
        <v>82.642</v>
      </c>
      <c r="K8" s="13">
        <v>0</v>
      </c>
      <c r="L8">
        <v>0</v>
      </c>
    </row>
    <row r="9" spans="1:12" ht="12.75">
      <c r="A9">
        <v>14946</v>
      </c>
      <c r="B9" t="s">
        <v>14</v>
      </c>
      <c r="C9" t="s">
        <v>15</v>
      </c>
      <c r="D9" t="s">
        <v>16</v>
      </c>
      <c r="E9" t="s">
        <v>17</v>
      </c>
      <c r="G9" s="3">
        <v>25.094</v>
      </c>
      <c r="I9" s="3">
        <v>57.232</v>
      </c>
      <c r="K9" s="13">
        <v>0</v>
      </c>
      <c r="L9">
        <v>0</v>
      </c>
    </row>
    <row r="11" spans="1:12" ht="12.75">
      <c r="A11">
        <v>14947</v>
      </c>
      <c r="B11" t="s">
        <v>14</v>
      </c>
      <c r="C11" t="s">
        <v>15</v>
      </c>
      <c r="D11" t="s">
        <v>18</v>
      </c>
      <c r="E11" t="s">
        <v>25</v>
      </c>
      <c r="G11" s="3">
        <v>33.812</v>
      </c>
      <c r="I11" s="3">
        <v>55.514</v>
      </c>
      <c r="K11" s="13">
        <v>2.5575072019056577</v>
      </c>
      <c r="L11">
        <v>360</v>
      </c>
    </row>
    <row r="12" spans="1:12" ht="12.75">
      <c r="A12">
        <v>14948</v>
      </c>
      <c r="B12" t="s">
        <v>14</v>
      </c>
      <c r="C12" t="s">
        <v>15</v>
      </c>
      <c r="D12" t="s">
        <v>18</v>
      </c>
      <c r="E12" t="s">
        <v>25</v>
      </c>
      <c r="G12" s="3">
        <v>26.595</v>
      </c>
      <c r="I12" s="3">
        <v>69.775</v>
      </c>
      <c r="K12" s="13">
        <v>2.0453229787866576</v>
      </c>
      <c r="L12">
        <v>110</v>
      </c>
    </row>
    <row r="13" spans="1:12" ht="12.75">
      <c r="A13">
        <v>14949</v>
      </c>
      <c r="B13" t="s">
        <v>14</v>
      </c>
      <c r="C13" t="s">
        <v>15</v>
      </c>
      <c r="D13" t="s">
        <v>18</v>
      </c>
      <c r="E13" t="s">
        <v>25</v>
      </c>
      <c r="G13" s="3">
        <v>0</v>
      </c>
      <c r="I13" s="3">
        <v>31.603</v>
      </c>
      <c r="K13" s="13">
        <v>0</v>
      </c>
      <c r="L13">
        <v>0</v>
      </c>
    </row>
    <row r="14" spans="1:12" ht="12.75">
      <c r="A14">
        <v>14950</v>
      </c>
      <c r="B14" t="s">
        <v>14</v>
      </c>
      <c r="C14" t="s">
        <v>15</v>
      </c>
      <c r="D14" t="s">
        <v>18</v>
      </c>
      <c r="E14" t="s">
        <v>25</v>
      </c>
      <c r="G14" s="3">
        <v>31.423</v>
      </c>
      <c r="I14" s="3">
        <v>51.269</v>
      </c>
      <c r="K14" s="13">
        <v>0</v>
      </c>
      <c r="L14">
        <v>0</v>
      </c>
    </row>
    <row r="15" spans="1:12" ht="12.75">
      <c r="A15">
        <v>14951</v>
      </c>
      <c r="B15" t="s">
        <v>14</v>
      </c>
      <c r="C15" t="s">
        <v>15</v>
      </c>
      <c r="D15" t="s">
        <v>18</v>
      </c>
      <c r="E15" t="s">
        <v>25</v>
      </c>
      <c r="G15" s="3">
        <v>55.42</v>
      </c>
      <c r="I15" s="3">
        <v>76.48</v>
      </c>
      <c r="K15" s="13">
        <v>1.414973347970818</v>
      </c>
      <c r="L15">
        <v>25</v>
      </c>
    </row>
    <row r="16" spans="1:12" ht="12.75">
      <c r="A16">
        <v>14952</v>
      </c>
      <c r="B16" t="s">
        <v>14</v>
      </c>
      <c r="C16" t="s">
        <v>15</v>
      </c>
      <c r="D16" t="s">
        <v>18</v>
      </c>
      <c r="E16" t="s">
        <v>25</v>
      </c>
      <c r="G16" s="3">
        <v>84.949</v>
      </c>
      <c r="I16" s="3">
        <v>114.363</v>
      </c>
      <c r="K16" s="13">
        <v>2.6085260335771943</v>
      </c>
      <c r="L16">
        <v>405</v>
      </c>
    </row>
    <row r="17" spans="1:12" ht="12.75">
      <c r="A17">
        <v>14953</v>
      </c>
      <c r="B17" t="s">
        <v>14</v>
      </c>
      <c r="C17" t="s">
        <v>15</v>
      </c>
      <c r="D17" t="s">
        <v>18</v>
      </c>
      <c r="E17" t="s">
        <v>25</v>
      </c>
      <c r="G17" s="3">
        <v>40.504</v>
      </c>
      <c r="I17" s="3">
        <v>83.438</v>
      </c>
      <c r="K17" s="13">
        <v>1.7075701760979363</v>
      </c>
      <c r="L17">
        <v>50</v>
      </c>
    </row>
    <row r="19" spans="1:12" ht="12.75">
      <c r="A19">
        <v>14954</v>
      </c>
      <c r="B19" t="s">
        <v>14</v>
      </c>
      <c r="C19" t="s">
        <v>15</v>
      </c>
      <c r="D19" t="s">
        <v>19</v>
      </c>
      <c r="E19" t="s">
        <v>26</v>
      </c>
      <c r="G19" s="3">
        <v>54.87</v>
      </c>
      <c r="I19" s="3">
        <v>83.953</v>
      </c>
      <c r="K19" s="13">
        <v>2.813580988568192</v>
      </c>
      <c r="L19">
        <v>650</v>
      </c>
    </row>
    <row r="20" spans="1:12" ht="12.75">
      <c r="A20">
        <v>14955</v>
      </c>
      <c r="B20" t="s">
        <v>14</v>
      </c>
      <c r="C20" t="s">
        <v>15</v>
      </c>
      <c r="D20" t="s">
        <v>19</v>
      </c>
      <c r="E20" t="s">
        <v>26</v>
      </c>
      <c r="G20" s="3">
        <v>112.262</v>
      </c>
      <c r="I20" s="3">
        <v>382.529</v>
      </c>
      <c r="K20" s="13">
        <v>3.431524584187451</v>
      </c>
      <c r="L20">
        <v>2700</v>
      </c>
    </row>
    <row r="21" spans="1:12" ht="12.75">
      <c r="A21">
        <v>14956</v>
      </c>
      <c r="B21" t="s">
        <v>14</v>
      </c>
      <c r="C21" t="s">
        <v>15</v>
      </c>
      <c r="D21" t="s">
        <v>19</v>
      </c>
      <c r="E21" t="s">
        <v>26</v>
      </c>
      <c r="G21" s="3">
        <v>34.111</v>
      </c>
      <c r="I21" s="3">
        <v>64.417</v>
      </c>
      <c r="K21" s="13">
        <v>3.3224260524059526</v>
      </c>
      <c r="L21">
        <v>2100</v>
      </c>
    </row>
    <row r="22" spans="1:12" ht="12.75">
      <c r="A22">
        <v>14957</v>
      </c>
      <c r="B22" t="s">
        <v>14</v>
      </c>
      <c r="C22" t="s">
        <v>15</v>
      </c>
      <c r="D22" t="s">
        <v>19</v>
      </c>
      <c r="E22" t="s">
        <v>26</v>
      </c>
      <c r="G22" s="3">
        <v>116.753</v>
      </c>
      <c r="I22" s="3">
        <v>211.381</v>
      </c>
      <c r="K22" s="13">
        <v>3.8451600776519457</v>
      </c>
      <c r="L22">
        <v>7000</v>
      </c>
    </row>
    <row r="23" spans="1:12" ht="12.75">
      <c r="A23">
        <v>14958</v>
      </c>
      <c r="B23" t="s">
        <v>14</v>
      </c>
      <c r="C23" t="s">
        <v>15</v>
      </c>
      <c r="D23" t="s">
        <v>19</v>
      </c>
      <c r="E23" t="s">
        <v>26</v>
      </c>
      <c r="G23" s="3">
        <v>77.993</v>
      </c>
      <c r="I23" s="3">
        <v>153.019</v>
      </c>
      <c r="K23" s="13">
        <v>2.6190933306267428</v>
      </c>
      <c r="L23">
        <v>415</v>
      </c>
    </row>
    <row r="24" spans="1:12" ht="12.75">
      <c r="A24">
        <v>14959</v>
      </c>
      <c r="B24" t="s">
        <v>14</v>
      </c>
      <c r="C24" t="s">
        <v>15</v>
      </c>
      <c r="D24" t="s">
        <v>19</v>
      </c>
      <c r="E24" t="s">
        <v>26</v>
      </c>
      <c r="G24" s="3">
        <v>20.083</v>
      </c>
      <c r="I24" s="3">
        <v>41.323</v>
      </c>
      <c r="K24" s="13">
        <v>3.3119656603683665</v>
      </c>
      <c r="L24">
        <v>2050</v>
      </c>
    </row>
    <row r="25" spans="1:12" ht="12.75">
      <c r="A25">
        <v>14960</v>
      </c>
      <c r="B25" t="s">
        <v>14</v>
      </c>
      <c r="C25" t="s">
        <v>15</v>
      </c>
      <c r="D25" t="s">
        <v>19</v>
      </c>
      <c r="E25" t="s">
        <v>26</v>
      </c>
      <c r="G25" s="3">
        <v>74.499</v>
      </c>
      <c r="I25" s="3">
        <v>85.891</v>
      </c>
      <c r="K25" s="13">
        <v>3.1464381352857744</v>
      </c>
      <c r="L25">
        <v>1400</v>
      </c>
    </row>
    <row r="27" spans="1:12" ht="12.75">
      <c r="A27">
        <v>14961</v>
      </c>
      <c r="B27" t="s">
        <v>14</v>
      </c>
      <c r="C27" t="s">
        <v>15</v>
      </c>
      <c r="D27" t="s">
        <v>20</v>
      </c>
      <c r="E27" t="s">
        <v>27</v>
      </c>
      <c r="G27" s="3">
        <v>612.941</v>
      </c>
      <c r="I27" s="3">
        <v>879.25</v>
      </c>
      <c r="K27" s="13">
        <v>4.25529663190434</v>
      </c>
      <c r="L27">
        <v>18000</v>
      </c>
    </row>
    <row r="28" spans="1:12" ht="12.75">
      <c r="A28">
        <v>14962</v>
      </c>
      <c r="B28" t="s">
        <v>14</v>
      </c>
      <c r="C28" t="s">
        <v>15</v>
      </c>
      <c r="D28" t="s">
        <v>20</v>
      </c>
      <c r="E28" t="s">
        <v>27</v>
      </c>
      <c r="G28" s="3">
        <v>1128.27</v>
      </c>
      <c r="I28" s="3">
        <v>1168.24</v>
      </c>
      <c r="K28" s="13">
        <v>4.156882164439376</v>
      </c>
      <c r="L28">
        <v>14350</v>
      </c>
    </row>
    <row r="29" spans="1:12" ht="12.75">
      <c r="A29">
        <v>14963</v>
      </c>
      <c r="B29" t="s">
        <v>14</v>
      </c>
      <c r="C29" t="s">
        <v>15</v>
      </c>
      <c r="D29" t="s">
        <v>20</v>
      </c>
      <c r="E29" t="s">
        <v>27</v>
      </c>
      <c r="G29" s="3">
        <v>455.237</v>
      </c>
      <c r="I29" s="3">
        <v>699.11</v>
      </c>
      <c r="K29" s="13">
        <v>3.9294700161774894</v>
      </c>
      <c r="L29">
        <v>8500</v>
      </c>
    </row>
    <row r="30" spans="1:12" ht="12.75">
      <c r="A30">
        <v>14964</v>
      </c>
      <c r="B30" t="s">
        <v>14</v>
      </c>
      <c r="C30" t="s">
        <v>15</v>
      </c>
      <c r="D30" t="s">
        <v>20</v>
      </c>
      <c r="E30" t="s">
        <v>27</v>
      </c>
      <c r="G30" s="3">
        <v>3180.54</v>
      </c>
      <c r="I30" s="3">
        <v>2550.87</v>
      </c>
      <c r="J30" t="s">
        <v>120</v>
      </c>
      <c r="K30" s="13">
        <v>4.2430628648048065</v>
      </c>
      <c r="L30">
        <v>17500</v>
      </c>
    </row>
    <row r="31" spans="1:12" ht="12.75">
      <c r="A31">
        <v>14965</v>
      </c>
      <c r="B31" t="s">
        <v>14</v>
      </c>
      <c r="C31" t="s">
        <v>15</v>
      </c>
      <c r="D31" t="s">
        <v>20</v>
      </c>
      <c r="E31" t="s">
        <v>27</v>
      </c>
      <c r="G31" s="3">
        <v>935.278</v>
      </c>
      <c r="I31" s="3">
        <v>901.365</v>
      </c>
      <c r="K31" s="13">
        <v>3.752125307297898</v>
      </c>
      <c r="L31">
        <v>5650</v>
      </c>
    </row>
    <row r="32" spans="1:12" ht="12.75">
      <c r="A32">
        <v>14966</v>
      </c>
      <c r="B32" t="s">
        <v>14</v>
      </c>
      <c r="C32" t="s">
        <v>15</v>
      </c>
      <c r="D32" t="s">
        <v>20</v>
      </c>
      <c r="E32" t="s">
        <v>27</v>
      </c>
      <c r="G32" s="3">
        <v>520.302</v>
      </c>
      <c r="I32" s="3">
        <v>1126.33</v>
      </c>
      <c r="K32" s="13">
        <v>4.491375703107734</v>
      </c>
      <c r="L32">
        <v>31000</v>
      </c>
    </row>
    <row r="33" spans="1:12" ht="12.75">
      <c r="A33">
        <v>14967</v>
      </c>
      <c r="B33" t="s">
        <v>14</v>
      </c>
      <c r="C33" t="s">
        <v>15</v>
      </c>
      <c r="D33" t="s">
        <v>20</v>
      </c>
      <c r="E33" t="s">
        <v>27</v>
      </c>
      <c r="G33" s="3">
        <v>583.798</v>
      </c>
      <c r="I33" s="3">
        <v>1689.66</v>
      </c>
      <c r="K33" s="13">
        <v>4.799347442962076</v>
      </c>
      <c r="L33">
        <v>63000</v>
      </c>
    </row>
    <row r="35" spans="1:12" ht="12.75">
      <c r="A35">
        <v>14968</v>
      </c>
      <c r="B35" t="s">
        <v>14</v>
      </c>
      <c r="C35" t="s">
        <v>21</v>
      </c>
      <c r="D35" t="s">
        <v>18</v>
      </c>
      <c r="E35" t="s">
        <v>28</v>
      </c>
      <c r="G35" s="3">
        <v>65.026</v>
      </c>
      <c r="I35" s="3">
        <v>117.764</v>
      </c>
      <c r="K35" s="13">
        <v>0</v>
      </c>
      <c r="L35">
        <v>0</v>
      </c>
    </row>
    <row r="36" spans="1:12" ht="12.75">
      <c r="A36">
        <v>14969</v>
      </c>
      <c r="B36" t="s">
        <v>14</v>
      </c>
      <c r="C36" t="s">
        <v>21</v>
      </c>
      <c r="D36" t="s">
        <v>18</v>
      </c>
      <c r="E36" t="s">
        <v>28</v>
      </c>
      <c r="G36" s="3">
        <v>54.592</v>
      </c>
      <c r="I36" s="3">
        <v>90.519</v>
      </c>
      <c r="K36" s="13">
        <v>0</v>
      </c>
      <c r="L36">
        <v>0</v>
      </c>
    </row>
    <row r="37" spans="1:12" ht="12.75">
      <c r="A37">
        <v>14970</v>
      </c>
      <c r="B37" t="s">
        <v>14</v>
      </c>
      <c r="C37" t="s">
        <v>21</v>
      </c>
      <c r="D37" t="s">
        <v>18</v>
      </c>
      <c r="E37" t="s">
        <v>28</v>
      </c>
      <c r="G37" s="3">
        <v>52.647</v>
      </c>
      <c r="I37" s="3">
        <v>48.717</v>
      </c>
      <c r="K37" s="13">
        <v>2.8363241157067516</v>
      </c>
      <c r="L37">
        <v>685</v>
      </c>
    </row>
    <row r="38" spans="1:12" ht="12.75">
      <c r="A38">
        <v>14971</v>
      </c>
      <c r="B38" t="s">
        <v>14</v>
      </c>
      <c r="C38" t="s">
        <v>21</v>
      </c>
      <c r="D38" t="s">
        <v>18</v>
      </c>
      <c r="E38" t="s">
        <v>28</v>
      </c>
      <c r="G38" s="3">
        <v>76.381</v>
      </c>
      <c r="I38" s="3">
        <v>73.439</v>
      </c>
      <c r="K38" s="13">
        <v>3.643551368562945</v>
      </c>
      <c r="L38">
        <v>4400</v>
      </c>
    </row>
    <row r="39" spans="1:12" ht="12.75">
      <c r="A39">
        <v>14972</v>
      </c>
      <c r="B39" t="s">
        <v>14</v>
      </c>
      <c r="C39" t="s">
        <v>21</v>
      </c>
      <c r="D39" t="s">
        <v>18</v>
      </c>
      <c r="E39" t="s">
        <v>28</v>
      </c>
      <c r="G39" s="3">
        <v>41.362</v>
      </c>
      <c r="I39" s="3">
        <v>39.719</v>
      </c>
      <c r="K39" s="13">
        <v>2.48572142648158</v>
      </c>
      <c r="L39">
        <v>305</v>
      </c>
    </row>
    <row r="40" spans="1:12" ht="12.75">
      <c r="A40">
        <v>14973</v>
      </c>
      <c r="B40" t="s">
        <v>14</v>
      </c>
      <c r="C40" t="s">
        <v>21</v>
      </c>
      <c r="D40" t="s">
        <v>18</v>
      </c>
      <c r="E40" t="s">
        <v>28</v>
      </c>
      <c r="G40" s="3">
        <v>28.736</v>
      </c>
      <c r="I40" s="3">
        <v>19.119</v>
      </c>
      <c r="K40" s="13">
        <v>0</v>
      </c>
      <c r="L40">
        <v>0</v>
      </c>
    </row>
    <row r="41" spans="1:12" ht="12.75">
      <c r="A41">
        <v>14974</v>
      </c>
      <c r="B41" t="s">
        <v>14</v>
      </c>
      <c r="C41" t="s">
        <v>21</v>
      </c>
      <c r="D41" t="s">
        <v>18</v>
      </c>
      <c r="E41" t="s">
        <v>28</v>
      </c>
      <c r="G41" s="3">
        <v>22.295</v>
      </c>
      <c r="I41" s="3">
        <v>37.008</v>
      </c>
      <c r="K41" s="13">
        <v>3.230704313612569</v>
      </c>
      <c r="L41">
        <v>1700</v>
      </c>
    </row>
    <row r="43" spans="1:12" ht="12.75">
      <c r="A43">
        <v>14975</v>
      </c>
      <c r="B43" t="s">
        <v>14</v>
      </c>
      <c r="C43" t="s">
        <v>21</v>
      </c>
      <c r="D43" t="s">
        <v>19</v>
      </c>
      <c r="E43" t="s">
        <v>29</v>
      </c>
      <c r="G43" s="3">
        <v>33.227</v>
      </c>
      <c r="I43" s="3">
        <v>35.053</v>
      </c>
      <c r="K43" s="13">
        <v>3.5683190850951116</v>
      </c>
      <c r="L43">
        <v>3700</v>
      </c>
    </row>
    <row r="44" spans="1:12" ht="12.75">
      <c r="A44">
        <v>14976</v>
      </c>
      <c r="B44" t="s">
        <v>14</v>
      </c>
      <c r="C44" t="s">
        <v>21</v>
      </c>
      <c r="D44" t="s">
        <v>19</v>
      </c>
      <c r="E44" t="s">
        <v>29</v>
      </c>
      <c r="G44" s="3">
        <v>67.2</v>
      </c>
      <c r="I44" s="3">
        <v>61.802</v>
      </c>
      <c r="K44" s="13">
        <v>3.763502865467597</v>
      </c>
      <c r="L44">
        <v>5800</v>
      </c>
    </row>
    <row r="45" spans="1:12" ht="12.75">
      <c r="A45">
        <v>14977</v>
      </c>
      <c r="B45" t="s">
        <v>14</v>
      </c>
      <c r="C45" t="s">
        <v>21</v>
      </c>
      <c r="D45" t="s">
        <v>19</v>
      </c>
      <c r="E45" t="s">
        <v>29</v>
      </c>
      <c r="G45" s="3">
        <v>26.615</v>
      </c>
      <c r="I45" s="3">
        <v>23.059</v>
      </c>
      <c r="K45" s="13">
        <v>2.4082399653118496</v>
      </c>
      <c r="L45">
        <v>255</v>
      </c>
    </row>
    <row r="46" spans="1:12" ht="12.75">
      <c r="A46">
        <v>14978</v>
      </c>
      <c r="B46" t="s">
        <v>14</v>
      </c>
      <c r="C46" t="s">
        <v>21</v>
      </c>
      <c r="D46" t="s">
        <v>19</v>
      </c>
      <c r="E46" t="s">
        <v>29</v>
      </c>
      <c r="G46" s="3">
        <v>57.079</v>
      </c>
      <c r="I46" s="3">
        <v>81.813</v>
      </c>
      <c r="K46" s="13">
        <v>3.177824971864682</v>
      </c>
      <c r="L46">
        <v>1505</v>
      </c>
    </row>
    <row r="47" spans="1:12" ht="12.75">
      <c r="A47">
        <v>14979</v>
      </c>
      <c r="B47" t="s">
        <v>14</v>
      </c>
      <c r="C47" t="s">
        <v>21</v>
      </c>
      <c r="D47" t="s">
        <v>19</v>
      </c>
      <c r="E47" t="s">
        <v>29</v>
      </c>
      <c r="G47" s="3">
        <v>35.673</v>
      </c>
      <c r="I47" s="3">
        <v>40.932</v>
      </c>
      <c r="K47" s="13">
        <v>2.964259630196849</v>
      </c>
      <c r="L47">
        <v>920</v>
      </c>
    </row>
    <row r="48" spans="1:12" ht="12.75">
      <c r="A48">
        <v>14980</v>
      </c>
      <c r="B48" t="s">
        <v>14</v>
      </c>
      <c r="C48" t="s">
        <v>21</v>
      </c>
      <c r="D48" t="s">
        <v>19</v>
      </c>
      <c r="E48" t="s">
        <v>29</v>
      </c>
      <c r="G48" s="3">
        <v>52.092</v>
      </c>
      <c r="I48" s="3">
        <v>51.483</v>
      </c>
      <c r="K48" s="13">
        <v>3.819609732751585</v>
      </c>
      <c r="L48">
        <v>6600</v>
      </c>
    </row>
    <row r="49" spans="1:12" ht="12.75">
      <c r="A49">
        <v>14981</v>
      </c>
      <c r="B49" t="s">
        <v>14</v>
      </c>
      <c r="C49" t="s">
        <v>21</v>
      </c>
      <c r="D49" t="s">
        <v>19</v>
      </c>
      <c r="E49" t="s">
        <v>29</v>
      </c>
      <c r="G49" s="3">
        <v>68.015</v>
      </c>
      <c r="I49" s="3">
        <v>65.164</v>
      </c>
      <c r="K49" s="13">
        <v>0</v>
      </c>
      <c r="L49">
        <v>0</v>
      </c>
    </row>
    <row r="51" spans="1:12" ht="12.75">
      <c r="A51">
        <v>14982</v>
      </c>
      <c r="B51" t="s">
        <v>14</v>
      </c>
      <c r="C51" t="s">
        <v>21</v>
      </c>
      <c r="D51" t="s">
        <v>20</v>
      </c>
      <c r="E51" t="s">
        <v>30</v>
      </c>
      <c r="G51" s="3">
        <v>186.317</v>
      </c>
      <c r="I51" s="3">
        <v>164.447</v>
      </c>
      <c r="K51" s="13">
        <v>4.9345035011500435</v>
      </c>
      <c r="L51">
        <v>86000</v>
      </c>
    </row>
    <row r="52" spans="1:12" ht="12.75">
      <c r="A52">
        <v>14983</v>
      </c>
      <c r="B52" t="s">
        <v>14</v>
      </c>
      <c r="C52" t="s">
        <v>21</v>
      </c>
      <c r="D52" t="s">
        <v>20</v>
      </c>
      <c r="E52" t="s">
        <v>30</v>
      </c>
      <c r="G52" s="3">
        <v>149.298</v>
      </c>
      <c r="I52" s="3">
        <v>94.87</v>
      </c>
      <c r="K52" s="13">
        <v>4.361746717975897</v>
      </c>
      <c r="L52">
        <v>23000</v>
      </c>
    </row>
    <row r="53" spans="1:12" ht="12.75">
      <c r="A53">
        <v>14984</v>
      </c>
      <c r="B53" t="s">
        <v>14</v>
      </c>
      <c r="C53" t="s">
        <v>21</v>
      </c>
      <c r="D53" t="s">
        <v>20</v>
      </c>
      <c r="E53" t="s">
        <v>30</v>
      </c>
      <c r="G53" s="3">
        <v>257.369</v>
      </c>
      <c r="I53" s="3">
        <v>161.933</v>
      </c>
      <c r="K53" s="13">
        <v>4.149249912590282</v>
      </c>
      <c r="L53">
        <v>14100</v>
      </c>
    </row>
    <row r="54" spans="1:12" ht="12.75">
      <c r="A54">
        <v>14985</v>
      </c>
      <c r="B54" t="s">
        <v>14</v>
      </c>
      <c r="C54" t="s">
        <v>21</v>
      </c>
      <c r="D54" t="s">
        <v>20</v>
      </c>
      <c r="E54" t="s">
        <v>30</v>
      </c>
      <c r="G54" s="3">
        <v>154.35</v>
      </c>
      <c r="I54" s="3">
        <v>108.176</v>
      </c>
      <c r="K54" s="13">
        <v>4.279917777023895</v>
      </c>
      <c r="L54">
        <v>19050</v>
      </c>
    </row>
    <row r="55" spans="1:12" ht="12.75">
      <c r="A55">
        <v>14986</v>
      </c>
      <c r="B55" t="s">
        <v>14</v>
      </c>
      <c r="C55" t="s">
        <v>21</v>
      </c>
      <c r="D55" t="s">
        <v>20</v>
      </c>
      <c r="E55" t="s">
        <v>30</v>
      </c>
      <c r="G55" s="3">
        <v>196.456</v>
      </c>
      <c r="I55" s="3">
        <v>123.571</v>
      </c>
      <c r="K55" s="13">
        <v>3.6946929263314843</v>
      </c>
      <c r="L55">
        <v>4950</v>
      </c>
    </row>
    <row r="56" spans="1:12" ht="12.75">
      <c r="A56">
        <v>14987</v>
      </c>
      <c r="B56" t="s">
        <v>14</v>
      </c>
      <c r="C56" t="s">
        <v>21</v>
      </c>
      <c r="D56" t="s">
        <v>20</v>
      </c>
      <c r="E56" t="s">
        <v>30</v>
      </c>
      <c r="G56" s="3">
        <v>172.118</v>
      </c>
      <c r="I56" s="3">
        <v>115.026</v>
      </c>
      <c r="K56" s="13">
        <v>4.25529663190434</v>
      </c>
      <c r="L56">
        <v>18000</v>
      </c>
    </row>
    <row r="57" spans="1:12" ht="12.75">
      <c r="A57">
        <v>14988</v>
      </c>
      <c r="B57" t="s">
        <v>14</v>
      </c>
      <c r="C57" t="s">
        <v>21</v>
      </c>
      <c r="D57" t="s">
        <v>20</v>
      </c>
      <c r="E57" t="s">
        <v>30</v>
      </c>
      <c r="I57" s="3">
        <v>126.714</v>
      </c>
      <c r="K57" s="13">
        <v>3.9494388010365045</v>
      </c>
      <c r="L57">
        <v>8900</v>
      </c>
    </row>
    <row r="59" spans="1:12" ht="12.75">
      <c r="A59">
        <v>14989</v>
      </c>
      <c r="B59" t="s">
        <v>14</v>
      </c>
      <c r="C59" t="s">
        <v>22</v>
      </c>
      <c r="D59" t="s">
        <v>18</v>
      </c>
      <c r="E59" t="s">
        <v>31</v>
      </c>
      <c r="G59" s="3">
        <v>44.215</v>
      </c>
      <c r="I59" s="3">
        <v>43.095</v>
      </c>
      <c r="K59" s="13">
        <v>2.416640507338281</v>
      </c>
      <c r="L59">
        <v>260</v>
      </c>
    </row>
    <row r="60" spans="1:12" ht="12.75">
      <c r="A60">
        <v>14990</v>
      </c>
      <c r="B60" t="s">
        <v>14</v>
      </c>
      <c r="C60" t="s">
        <v>22</v>
      </c>
      <c r="D60" t="s">
        <v>18</v>
      </c>
      <c r="E60" t="s">
        <v>31</v>
      </c>
      <c r="G60" s="3">
        <v>70.707</v>
      </c>
      <c r="I60" s="3">
        <v>69.081</v>
      </c>
      <c r="K60" s="13">
        <v>0</v>
      </c>
      <c r="L60">
        <v>0</v>
      </c>
    </row>
    <row r="61" spans="1:12" ht="12.75">
      <c r="A61">
        <v>14991</v>
      </c>
      <c r="B61" t="s">
        <v>14</v>
      </c>
      <c r="C61" t="s">
        <v>22</v>
      </c>
      <c r="D61" t="s">
        <v>18</v>
      </c>
      <c r="E61" t="s">
        <v>31</v>
      </c>
      <c r="G61" s="3">
        <v>109.09</v>
      </c>
      <c r="I61" s="3">
        <v>100.601</v>
      </c>
      <c r="K61" s="13">
        <v>0</v>
      </c>
      <c r="L61">
        <v>0</v>
      </c>
    </row>
    <row r="62" spans="1:12" ht="12.75">
      <c r="A62">
        <v>14992</v>
      </c>
      <c r="B62" t="s">
        <v>14</v>
      </c>
      <c r="C62" t="s">
        <v>22</v>
      </c>
      <c r="D62" t="s">
        <v>18</v>
      </c>
      <c r="E62" t="s">
        <v>31</v>
      </c>
      <c r="G62" s="3">
        <v>69.641</v>
      </c>
      <c r="I62" s="3">
        <v>62.095</v>
      </c>
      <c r="K62" s="13">
        <v>0</v>
      </c>
      <c r="L62">
        <v>0</v>
      </c>
    </row>
    <row r="63" spans="1:12" ht="12.75">
      <c r="A63">
        <v>14993</v>
      </c>
      <c r="B63" t="s">
        <v>14</v>
      </c>
      <c r="C63" t="s">
        <v>22</v>
      </c>
      <c r="D63" t="s">
        <v>18</v>
      </c>
      <c r="E63" t="s">
        <v>31</v>
      </c>
      <c r="G63" s="3">
        <v>85.628</v>
      </c>
      <c r="I63" s="3">
        <v>106.012</v>
      </c>
      <c r="K63" s="13">
        <v>1.6127838567197355</v>
      </c>
      <c r="L63">
        <v>40</v>
      </c>
    </row>
    <row r="64" spans="1:12" ht="12.75">
      <c r="A64">
        <v>14994</v>
      </c>
      <c r="B64" t="s">
        <v>14</v>
      </c>
      <c r="C64" t="s">
        <v>22</v>
      </c>
      <c r="D64" t="s">
        <v>18</v>
      </c>
      <c r="E64" t="s">
        <v>31</v>
      </c>
      <c r="G64" s="3">
        <v>90.804</v>
      </c>
      <c r="I64" s="3">
        <v>113.158</v>
      </c>
      <c r="K64" s="13">
        <v>2.957128197676813</v>
      </c>
      <c r="L64">
        <v>905</v>
      </c>
    </row>
    <row r="65" spans="1:12" ht="12.75">
      <c r="A65">
        <v>14995</v>
      </c>
      <c r="B65" t="s">
        <v>14</v>
      </c>
      <c r="C65" t="s">
        <v>22</v>
      </c>
      <c r="D65" t="s">
        <v>18</v>
      </c>
      <c r="E65" t="s">
        <v>31</v>
      </c>
      <c r="G65" s="3">
        <v>58.191</v>
      </c>
      <c r="I65" s="3">
        <v>75.111</v>
      </c>
      <c r="K65" s="13">
        <v>2.0644579892269186</v>
      </c>
      <c r="L65">
        <v>115</v>
      </c>
    </row>
    <row r="67" spans="1:12" ht="12.75">
      <c r="A67">
        <v>14996</v>
      </c>
      <c r="B67" t="s">
        <v>14</v>
      </c>
      <c r="C67" t="s">
        <v>22</v>
      </c>
      <c r="D67" t="s">
        <v>19</v>
      </c>
      <c r="E67" t="s">
        <v>32</v>
      </c>
      <c r="G67" s="3">
        <v>57.919</v>
      </c>
      <c r="I67" s="3">
        <v>78.517</v>
      </c>
      <c r="K67" s="13">
        <v>3.740441644949766</v>
      </c>
      <c r="L67">
        <v>5500</v>
      </c>
    </row>
    <row r="68" spans="1:12" ht="12.75">
      <c r="A68">
        <v>14997</v>
      </c>
      <c r="B68" t="s">
        <v>14</v>
      </c>
      <c r="C68" t="s">
        <v>22</v>
      </c>
      <c r="D68" t="s">
        <v>19</v>
      </c>
      <c r="E68" t="s">
        <v>32</v>
      </c>
      <c r="G68" s="3">
        <v>75.028</v>
      </c>
      <c r="I68" s="3">
        <v>94.206</v>
      </c>
      <c r="K68" s="13">
        <v>0</v>
      </c>
      <c r="L68">
        <v>0</v>
      </c>
    </row>
    <row r="69" spans="1:12" ht="12.75">
      <c r="A69">
        <v>14998</v>
      </c>
      <c r="B69" t="s">
        <v>14</v>
      </c>
      <c r="C69" t="s">
        <v>22</v>
      </c>
      <c r="D69" t="s">
        <v>19</v>
      </c>
      <c r="E69" t="s">
        <v>32</v>
      </c>
      <c r="G69" s="3">
        <v>104.201</v>
      </c>
      <c r="I69" s="3">
        <v>119.008</v>
      </c>
      <c r="K69" s="13">
        <v>3.278982116865443</v>
      </c>
      <c r="L69">
        <v>1900</v>
      </c>
    </row>
    <row r="70" spans="1:12" ht="12.75">
      <c r="A70">
        <v>14999</v>
      </c>
      <c r="B70" t="s">
        <v>14</v>
      </c>
      <c r="C70" t="s">
        <v>22</v>
      </c>
      <c r="D70" t="s">
        <v>19</v>
      </c>
      <c r="E70" t="s">
        <v>32</v>
      </c>
      <c r="G70" s="3">
        <v>111.058</v>
      </c>
      <c r="I70" s="3">
        <v>120.896</v>
      </c>
      <c r="K70" s="13">
        <v>0</v>
      </c>
      <c r="L70">
        <v>0</v>
      </c>
    </row>
    <row r="71" spans="1:12" ht="12.75">
      <c r="A71">
        <v>15000</v>
      </c>
      <c r="B71" t="s">
        <v>14</v>
      </c>
      <c r="C71" t="s">
        <v>22</v>
      </c>
      <c r="D71" t="s">
        <v>19</v>
      </c>
      <c r="E71" t="s">
        <v>32</v>
      </c>
      <c r="G71" s="3">
        <v>92.439</v>
      </c>
      <c r="I71" s="3">
        <v>110.665</v>
      </c>
      <c r="K71" s="13">
        <v>3.4915017662373264</v>
      </c>
      <c r="L71">
        <v>3100</v>
      </c>
    </row>
    <row r="72" spans="1:12" ht="12.75">
      <c r="A72">
        <v>15001</v>
      </c>
      <c r="B72" t="s">
        <v>14</v>
      </c>
      <c r="C72" t="s">
        <v>22</v>
      </c>
      <c r="D72" t="s">
        <v>19</v>
      </c>
      <c r="E72" t="s">
        <v>32</v>
      </c>
      <c r="G72" s="3">
        <v>87.533</v>
      </c>
      <c r="I72" s="3">
        <v>107.763</v>
      </c>
      <c r="K72" s="13">
        <v>3.720242018287057</v>
      </c>
      <c r="L72">
        <v>5250</v>
      </c>
    </row>
    <row r="73" spans="1:12" ht="12.75">
      <c r="A73">
        <v>15002</v>
      </c>
      <c r="B73" t="s">
        <v>14</v>
      </c>
      <c r="C73" t="s">
        <v>22</v>
      </c>
      <c r="D73" t="s">
        <v>19</v>
      </c>
      <c r="E73" t="s">
        <v>32</v>
      </c>
      <c r="G73" s="3">
        <v>73.127</v>
      </c>
      <c r="I73" s="3">
        <v>83.538</v>
      </c>
      <c r="K73" s="13">
        <v>4.0374663396435</v>
      </c>
      <c r="L73">
        <v>10900</v>
      </c>
    </row>
    <row r="75" spans="1:12" ht="12.75">
      <c r="A75">
        <v>15003</v>
      </c>
      <c r="B75" t="s">
        <v>14</v>
      </c>
      <c r="C75" t="s">
        <v>22</v>
      </c>
      <c r="D75" t="s">
        <v>20</v>
      </c>
      <c r="E75" t="s">
        <v>33</v>
      </c>
      <c r="G75" s="3">
        <v>3422.02</v>
      </c>
      <c r="I75" s="3">
        <v>2500</v>
      </c>
      <c r="J75" s="3" t="s">
        <v>122</v>
      </c>
      <c r="K75" s="13">
        <v>8.344392275650245</v>
      </c>
      <c r="L75">
        <v>221000000</v>
      </c>
    </row>
    <row r="76" spans="1:12" ht="12.75">
      <c r="A76">
        <v>15004</v>
      </c>
      <c r="B76" t="s">
        <v>14</v>
      </c>
      <c r="C76" t="s">
        <v>22</v>
      </c>
      <c r="D76" t="s">
        <v>20</v>
      </c>
      <c r="E76" t="s">
        <v>33</v>
      </c>
      <c r="G76" s="3">
        <v>327.465</v>
      </c>
      <c r="I76" s="3">
        <v>161.092</v>
      </c>
      <c r="K76" s="13">
        <v>3.9845723156216324</v>
      </c>
      <c r="L76">
        <v>9650</v>
      </c>
    </row>
    <row r="77" spans="1:12" ht="12.75">
      <c r="A77">
        <v>15005</v>
      </c>
      <c r="B77" t="s">
        <v>14</v>
      </c>
      <c r="C77" t="s">
        <v>22</v>
      </c>
      <c r="D77" t="s">
        <v>20</v>
      </c>
      <c r="E77" t="s">
        <v>33</v>
      </c>
      <c r="G77" s="3">
        <v>339.187</v>
      </c>
      <c r="I77" s="3">
        <v>150.875</v>
      </c>
      <c r="K77" s="13">
        <v>3.574147064150723</v>
      </c>
      <c r="L77">
        <v>3750</v>
      </c>
    </row>
    <row r="78" spans="1:12" ht="12.75">
      <c r="A78">
        <v>15006</v>
      </c>
      <c r="B78" t="s">
        <v>14</v>
      </c>
      <c r="C78" t="s">
        <v>22</v>
      </c>
      <c r="D78" t="s">
        <v>20</v>
      </c>
      <c r="E78" t="s">
        <v>33</v>
      </c>
      <c r="G78" s="3">
        <v>536.764</v>
      </c>
      <c r="I78" s="3">
        <v>535.622</v>
      </c>
      <c r="K78" s="13">
        <v>6.9956352384656775</v>
      </c>
      <c r="L78">
        <v>9900000</v>
      </c>
    </row>
    <row r="79" spans="1:12" ht="12.75">
      <c r="A79">
        <v>15007</v>
      </c>
      <c r="B79" t="s">
        <v>14</v>
      </c>
      <c r="C79" t="s">
        <v>22</v>
      </c>
      <c r="D79" t="s">
        <v>20</v>
      </c>
      <c r="E79" t="s">
        <v>33</v>
      </c>
      <c r="G79" s="3">
        <v>2793.45</v>
      </c>
      <c r="I79" s="3">
        <v>2500</v>
      </c>
      <c r="J79" s="3" t="s">
        <v>122</v>
      </c>
      <c r="K79" s="13">
        <v>8.602059992413698</v>
      </c>
      <c r="L79">
        <v>400000000</v>
      </c>
    </row>
    <row r="80" spans="1:12" ht="12.75">
      <c r="A80">
        <v>15008</v>
      </c>
      <c r="B80" t="s">
        <v>14</v>
      </c>
      <c r="C80" t="s">
        <v>22</v>
      </c>
      <c r="D80" t="s">
        <v>20</v>
      </c>
      <c r="E80" t="s">
        <v>33</v>
      </c>
      <c r="G80" s="3">
        <v>581.88</v>
      </c>
      <c r="I80" s="3">
        <v>415.779</v>
      </c>
      <c r="K80" s="13">
        <v>5.234266656700747</v>
      </c>
      <c r="L80">
        <v>171500</v>
      </c>
    </row>
    <row r="81" spans="1:5" ht="12.75">
      <c r="A81">
        <v>15009</v>
      </c>
      <c r="B81" t="s">
        <v>14</v>
      </c>
      <c r="C81" t="s">
        <v>22</v>
      </c>
      <c r="D81" t="s">
        <v>20</v>
      </c>
      <c r="E81" t="s">
        <v>33</v>
      </c>
    </row>
    <row r="84" spans="1:11" ht="12.75">
      <c r="A84">
        <v>15056</v>
      </c>
      <c r="B84" t="s">
        <v>23</v>
      </c>
      <c r="C84" t="s">
        <v>15</v>
      </c>
      <c r="D84" t="s">
        <v>16</v>
      </c>
      <c r="E84" t="s">
        <v>34</v>
      </c>
      <c r="G84" s="3">
        <v>1.9</v>
      </c>
      <c r="I84" s="3">
        <v>86.856</v>
      </c>
      <c r="K84" s="13">
        <v>0</v>
      </c>
    </row>
    <row r="85" spans="1:11" ht="12.75">
      <c r="A85">
        <v>15057</v>
      </c>
      <c r="B85" t="s">
        <v>23</v>
      </c>
      <c r="C85" t="s">
        <v>15</v>
      </c>
      <c r="D85" t="s">
        <v>16</v>
      </c>
      <c r="E85" t="s">
        <v>34</v>
      </c>
      <c r="G85" s="3">
        <v>9</v>
      </c>
      <c r="I85" s="3">
        <v>63.809</v>
      </c>
      <c r="K85" s="13">
        <v>0</v>
      </c>
    </row>
    <row r="86" spans="1:11" ht="12.75">
      <c r="A86">
        <v>15058</v>
      </c>
      <c r="B86" t="s">
        <v>23</v>
      </c>
      <c r="C86" t="s">
        <v>15</v>
      </c>
      <c r="D86" t="s">
        <v>16</v>
      </c>
      <c r="E86" t="s">
        <v>34</v>
      </c>
      <c r="G86" s="3">
        <v>0</v>
      </c>
      <c r="I86" s="3">
        <v>40.47</v>
      </c>
      <c r="K86" s="13">
        <v>0</v>
      </c>
    </row>
    <row r="88" spans="1:12" ht="12.75">
      <c r="A88">
        <v>15059</v>
      </c>
      <c r="B88" t="s">
        <v>23</v>
      </c>
      <c r="C88" t="s">
        <v>15</v>
      </c>
      <c r="D88" t="s">
        <v>18</v>
      </c>
      <c r="E88" t="s">
        <v>35</v>
      </c>
      <c r="G88" s="3">
        <v>0</v>
      </c>
      <c r="I88" s="3">
        <v>3.568</v>
      </c>
      <c r="K88" s="13">
        <v>1.3222192947339193</v>
      </c>
      <c r="L88">
        <v>20</v>
      </c>
    </row>
    <row r="89" spans="1:12" ht="12.75">
      <c r="A89">
        <v>15060</v>
      </c>
      <c r="B89" t="s">
        <v>23</v>
      </c>
      <c r="C89" t="s">
        <v>15</v>
      </c>
      <c r="D89" t="s">
        <v>18</v>
      </c>
      <c r="E89" t="s">
        <v>35</v>
      </c>
      <c r="G89" s="3">
        <v>0</v>
      </c>
      <c r="I89" s="3">
        <v>27.833</v>
      </c>
      <c r="K89" s="13">
        <v>1.8512583487190752</v>
      </c>
      <c r="L89">
        <v>70</v>
      </c>
    </row>
    <row r="90" spans="1:12" ht="12.75">
      <c r="A90">
        <v>15061</v>
      </c>
      <c r="B90" t="s">
        <v>23</v>
      </c>
      <c r="C90" t="s">
        <v>15</v>
      </c>
      <c r="D90" t="s">
        <v>18</v>
      </c>
      <c r="E90" t="s">
        <v>35</v>
      </c>
      <c r="G90" s="3">
        <v>15</v>
      </c>
      <c r="I90" s="3">
        <v>91.171</v>
      </c>
      <c r="K90" s="13">
        <v>2.2810333672477277</v>
      </c>
      <c r="L90">
        <v>190</v>
      </c>
    </row>
    <row r="91" spans="1:12" ht="12.75">
      <c r="A91">
        <v>15062</v>
      </c>
      <c r="B91" t="s">
        <v>23</v>
      </c>
      <c r="C91" t="s">
        <v>15</v>
      </c>
      <c r="D91" t="s">
        <v>18</v>
      </c>
      <c r="E91" t="s">
        <v>35</v>
      </c>
      <c r="G91" s="3">
        <v>0</v>
      </c>
      <c r="I91" s="3">
        <v>26.749</v>
      </c>
      <c r="K91" s="13">
        <v>1.0413926851582251</v>
      </c>
      <c r="L91">
        <v>10</v>
      </c>
    </row>
    <row r="92" spans="1:12" ht="12.75">
      <c r="A92">
        <v>15063</v>
      </c>
      <c r="B92" t="s">
        <v>23</v>
      </c>
      <c r="C92" t="s">
        <v>15</v>
      </c>
      <c r="D92" t="s">
        <v>18</v>
      </c>
      <c r="E92" t="s">
        <v>35</v>
      </c>
      <c r="G92" s="3">
        <v>0</v>
      </c>
      <c r="I92" s="3">
        <v>29.366</v>
      </c>
      <c r="K92" s="13">
        <v>1.9344984512435677</v>
      </c>
      <c r="L92">
        <v>85</v>
      </c>
    </row>
    <row r="93" spans="1:12" ht="12.75">
      <c r="A93">
        <v>15064</v>
      </c>
      <c r="B93" t="s">
        <v>23</v>
      </c>
      <c r="C93" t="s">
        <v>15</v>
      </c>
      <c r="D93" t="s">
        <v>18</v>
      </c>
      <c r="E93" t="s">
        <v>35</v>
      </c>
      <c r="G93" s="3">
        <v>35.5</v>
      </c>
      <c r="I93" s="3">
        <v>24.955</v>
      </c>
      <c r="K93" s="13">
        <v>1.0413926851582251</v>
      </c>
      <c r="L93">
        <v>10</v>
      </c>
    </row>
    <row r="94" spans="1:12" ht="12.75">
      <c r="A94">
        <v>15065</v>
      </c>
      <c r="B94" t="s">
        <v>23</v>
      </c>
      <c r="C94" t="s">
        <v>15</v>
      </c>
      <c r="D94" t="s">
        <v>18</v>
      </c>
      <c r="E94" t="s">
        <v>35</v>
      </c>
      <c r="G94" s="3">
        <v>0</v>
      </c>
      <c r="I94" s="3">
        <v>48.29</v>
      </c>
      <c r="K94" s="13">
        <v>1.6127838567197355</v>
      </c>
      <c r="L94">
        <v>40</v>
      </c>
    </row>
    <row r="96" spans="1:12" ht="12.75">
      <c r="A96">
        <v>15066</v>
      </c>
      <c r="B96" t="s">
        <v>23</v>
      </c>
      <c r="C96" t="s">
        <v>15</v>
      </c>
      <c r="D96" t="s">
        <v>19</v>
      </c>
      <c r="E96" t="s">
        <v>36</v>
      </c>
      <c r="G96" s="3">
        <v>52.647</v>
      </c>
      <c r="I96" s="3">
        <v>189.548</v>
      </c>
      <c r="K96" s="13">
        <v>3.1142772965615864</v>
      </c>
      <c r="L96">
        <v>1300</v>
      </c>
    </row>
    <row r="97" spans="1:12" ht="12.75">
      <c r="A97">
        <v>15067</v>
      </c>
      <c r="B97" t="s">
        <v>23</v>
      </c>
      <c r="C97" t="s">
        <v>15</v>
      </c>
      <c r="D97" t="s">
        <v>19</v>
      </c>
      <c r="E97" t="s">
        <v>36</v>
      </c>
      <c r="G97" s="3">
        <v>73</v>
      </c>
      <c r="I97" s="3">
        <v>209.519</v>
      </c>
      <c r="K97" s="13">
        <v>3.291368850451583</v>
      </c>
      <c r="L97">
        <v>1955</v>
      </c>
    </row>
    <row r="98" spans="1:12" ht="12.75">
      <c r="A98">
        <v>15068</v>
      </c>
      <c r="B98" t="s">
        <v>23</v>
      </c>
      <c r="C98" t="s">
        <v>15</v>
      </c>
      <c r="D98" t="s">
        <v>19</v>
      </c>
      <c r="E98" t="s">
        <v>36</v>
      </c>
      <c r="G98" s="3">
        <v>9</v>
      </c>
      <c r="I98" s="3">
        <v>98.888</v>
      </c>
      <c r="K98" s="13">
        <v>2.8756399370041685</v>
      </c>
      <c r="L98">
        <v>750</v>
      </c>
    </row>
    <row r="99" spans="1:12" ht="12.75">
      <c r="A99">
        <v>15069</v>
      </c>
      <c r="B99" t="s">
        <v>23</v>
      </c>
      <c r="C99" t="s">
        <v>15</v>
      </c>
      <c r="D99" t="s">
        <v>19</v>
      </c>
      <c r="E99" t="s">
        <v>36</v>
      </c>
      <c r="G99" s="3">
        <v>0</v>
      </c>
      <c r="I99" s="3">
        <v>75.326</v>
      </c>
      <c r="K99" s="13">
        <v>2.813580988568192</v>
      </c>
      <c r="L99">
        <v>650</v>
      </c>
    </row>
    <row r="100" spans="1:12" ht="12.75">
      <c r="A100">
        <v>15070</v>
      </c>
      <c r="B100" t="s">
        <v>23</v>
      </c>
      <c r="C100" t="s">
        <v>15</v>
      </c>
      <c r="D100" t="s">
        <v>19</v>
      </c>
      <c r="E100" t="s">
        <v>36</v>
      </c>
      <c r="G100" s="3">
        <v>69</v>
      </c>
      <c r="I100" s="3">
        <v>246.031</v>
      </c>
      <c r="K100" s="13">
        <v>3.000434077479319</v>
      </c>
      <c r="L100">
        <v>1000</v>
      </c>
    </row>
    <row r="101" spans="1:12" ht="12.75">
      <c r="A101">
        <v>15071</v>
      </c>
      <c r="B101" t="s">
        <v>23</v>
      </c>
      <c r="C101" t="s">
        <v>15</v>
      </c>
      <c r="D101" t="s">
        <v>19</v>
      </c>
      <c r="E101" t="s">
        <v>36</v>
      </c>
      <c r="G101" s="3">
        <v>78</v>
      </c>
      <c r="I101" s="3">
        <v>142.283</v>
      </c>
      <c r="K101" s="13">
        <v>2.6190933306267428</v>
      </c>
      <c r="L101">
        <v>415</v>
      </c>
    </row>
    <row r="102" spans="1:12" ht="12.75">
      <c r="A102">
        <v>15072</v>
      </c>
      <c r="B102" t="s">
        <v>23</v>
      </c>
      <c r="C102" t="s">
        <v>15</v>
      </c>
      <c r="D102" t="s">
        <v>19</v>
      </c>
      <c r="E102" t="s">
        <v>36</v>
      </c>
      <c r="G102" s="3">
        <v>45.636</v>
      </c>
      <c r="I102" s="3">
        <v>194.886</v>
      </c>
      <c r="K102" s="13">
        <v>2.603144372620182</v>
      </c>
      <c r="L102">
        <v>400</v>
      </c>
    </row>
    <row r="104" spans="1:12" ht="12.75">
      <c r="A104">
        <v>15073</v>
      </c>
      <c r="B104" t="s">
        <v>23</v>
      </c>
      <c r="C104" t="s">
        <v>15</v>
      </c>
      <c r="D104" t="s">
        <v>20</v>
      </c>
      <c r="E104" t="s">
        <v>37</v>
      </c>
      <c r="G104" s="3">
        <v>4804.47</v>
      </c>
      <c r="I104" s="3">
        <v>1221.69</v>
      </c>
      <c r="K104" s="13">
        <v>4.431379848841936</v>
      </c>
      <c r="L104">
        <v>27000</v>
      </c>
    </row>
    <row r="105" spans="1:12" ht="12.75">
      <c r="A105">
        <v>15074</v>
      </c>
      <c r="B105" t="s">
        <v>23</v>
      </c>
      <c r="C105" t="s">
        <v>15</v>
      </c>
      <c r="D105" t="s">
        <v>20</v>
      </c>
      <c r="E105" t="s">
        <v>37</v>
      </c>
      <c r="G105" s="3">
        <v>5616.28</v>
      </c>
      <c r="H105" s="3" t="s">
        <v>123</v>
      </c>
      <c r="I105" s="3">
        <v>1936.12</v>
      </c>
      <c r="K105" s="13">
        <v>4.816247930391275</v>
      </c>
      <c r="L105">
        <v>65500</v>
      </c>
    </row>
    <row r="106" spans="1:12" ht="12.75">
      <c r="A106">
        <v>15075</v>
      </c>
      <c r="B106" t="s">
        <v>23</v>
      </c>
      <c r="C106" t="s">
        <v>15</v>
      </c>
      <c r="D106" t="s">
        <v>20</v>
      </c>
      <c r="E106" t="s">
        <v>37</v>
      </c>
      <c r="G106" s="3">
        <v>5201.45</v>
      </c>
      <c r="H106" s="3" t="s">
        <v>123</v>
      </c>
      <c r="I106" s="3">
        <v>1909.8</v>
      </c>
      <c r="K106" s="13">
        <v>4.602070848554296</v>
      </c>
      <c r="L106">
        <v>40000</v>
      </c>
    </row>
    <row r="107" spans="1:12" ht="12.75">
      <c r="A107">
        <v>15076</v>
      </c>
      <c r="B107" t="s">
        <v>23</v>
      </c>
      <c r="C107" t="s">
        <v>15</v>
      </c>
      <c r="D107" t="s">
        <v>20</v>
      </c>
      <c r="E107" t="s">
        <v>37</v>
      </c>
      <c r="G107" s="3">
        <v>2667.6</v>
      </c>
      <c r="I107" s="3">
        <v>641.384</v>
      </c>
      <c r="K107" s="13">
        <v>3.4151403521958725</v>
      </c>
      <c r="L107">
        <v>2600</v>
      </c>
    </row>
    <row r="108" spans="1:12" ht="12.75">
      <c r="A108">
        <v>15077</v>
      </c>
      <c r="B108" t="s">
        <v>23</v>
      </c>
      <c r="C108" t="s">
        <v>15</v>
      </c>
      <c r="D108" t="s">
        <v>20</v>
      </c>
      <c r="E108" t="s">
        <v>37</v>
      </c>
      <c r="G108" s="3">
        <v>282.546</v>
      </c>
      <c r="I108" s="3">
        <v>111.625</v>
      </c>
      <c r="K108" s="13">
        <v>2.699837725867246</v>
      </c>
      <c r="L108">
        <v>500</v>
      </c>
    </row>
    <row r="109" spans="1:12" ht="12.75">
      <c r="A109">
        <v>15078</v>
      </c>
      <c r="B109" t="s">
        <v>23</v>
      </c>
      <c r="C109" t="s">
        <v>15</v>
      </c>
      <c r="D109" t="s">
        <v>20</v>
      </c>
      <c r="E109" t="s">
        <v>37</v>
      </c>
      <c r="G109" s="3">
        <v>1844.34</v>
      </c>
      <c r="I109" s="3">
        <v>563.55</v>
      </c>
      <c r="K109" s="13">
        <v>4.579795025268589</v>
      </c>
      <c r="L109">
        <v>38000</v>
      </c>
    </row>
    <row r="110" spans="1:12" ht="12.75">
      <c r="A110">
        <v>15079</v>
      </c>
      <c r="B110" t="s">
        <v>23</v>
      </c>
      <c r="C110" t="s">
        <v>15</v>
      </c>
      <c r="D110" t="s">
        <v>20</v>
      </c>
      <c r="E110" t="s">
        <v>37</v>
      </c>
      <c r="G110" s="3">
        <v>4204.59</v>
      </c>
      <c r="I110" s="3">
        <v>1163</v>
      </c>
      <c r="K110" s="13">
        <v>4.45486009814405</v>
      </c>
      <c r="L110">
        <v>28500</v>
      </c>
    </row>
    <row r="112" spans="1:9" ht="12.75">
      <c r="A112">
        <v>15080</v>
      </c>
      <c r="B112" t="s">
        <v>23</v>
      </c>
      <c r="C112" t="s">
        <v>21</v>
      </c>
      <c r="D112" t="s">
        <v>16</v>
      </c>
      <c r="E112" t="s">
        <v>38</v>
      </c>
      <c r="G112" s="3">
        <v>0</v>
      </c>
      <c r="I112" s="3">
        <v>30.116</v>
      </c>
    </row>
    <row r="113" spans="1:9" ht="12.75">
      <c r="A113">
        <v>15081</v>
      </c>
      <c r="B113" t="s">
        <v>23</v>
      </c>
      <c r="C113" t="s">
        <v>21</v>
      </c>
      <c r="D113" t="s">
        <v>16</v>
      </c>
      <c r="E113" t="s">
        <v>38</v>
      </c>
      <c r="G113" s="3">
        <v>27</v>
      </c>
      <c r="I113" s="3">
        <v>56.818</v>
      </c>
    </row>
    <row r="115" spans="1:12" ht="12.75">
      <c r="A115">
        <v>15082</v>
      </c>
      <c r="B115" t="s">
        <v>23</v>
      </c>
      <c r="C115" t="s">
        <v>21</v>
      </c>
      <c r="D115" t="s">
        <v>18</v>
      </c>
      <c r="E115" t="s">
        <v>39</v>
      </c>
      <c r="G115" s="3">
        <v>0</v>
      </c>
      <c r="I115" s="3">
        <v>26.798</v>
      </c>
      <c r="K115" s="13">
        <v>4.15839265038712</v>
      </c>
      <c r="L115">
        <v>14400</v>
      </c>
    </row>
    <row r="116" spans="1:12" ht="12.75">
      <c r="A116">
        <v>15083</v>
      </c>
      <c r="B116" t="s">
        <v>23</v>
      </c>
      <c r="C116" t="s">
        <v>21</v>
      </c>
      <c r="D116" t="s">
        <v>18</v>
      </c>
      <c r="E116" t="s">
        <v>39</v>
      </c>
      <c r="G116" s="3">
        <v>0</v>
      </c>
      <c r="I116" s="3">
        <v>8.837</v>
      </c>
      <c r="K116" s="13">
        <v>3.937066312017428</v>
      </c>
      <c r="L116">
        <v>8650</v>
      </c>
    </row>
    <row r="117" spans="1:12" ht="12.75">
      <c r="A117">
        <v>15084</v>
      </c>
      <c r="B117" t="s">
        <v>23</v>
      </c>
      <c r="C117" t="s">
        <v>21</v>
      </c>
      <c r="D117" t="s">
        <v>18</v>
      </c>
      <c r="E117" t="s">
        <v>39</v>
      </c>
      <c r="G117" s="3">
        <v>0</v>
      </c>
      <c r="I117" s="3">
        <v>19.834</v>
      </c>
      <c r="K117" s="13">
        <v>2.9036325160842376</v>
      </c>
      <c r="L117">
        <v>800</v>
      </c>
    </row>
    <row r="118" spans="1:12" ht="12.75">
      <c r="A118">
        <v>15085</v>
      </c>
      <c r="B118" t="s">
        <v>23</v>
      </c>
      <c r="C118" t="s">
        <v>21</v>
      </c>
      <c r="D118" t="s">
        <v>18</v>
      </c>
      <c r="E118" t="s">
        <v>39</v>
      </c>
      <c r="G118" s="3">
        <v>25</v>
      </c>
      <c r="I118" s="3">
        <v>75.312</v>
      </c>
      <c r="K118" s="13">
        <v>4.505163549810412</v>
      </c>
      <c r="L118">
        <v>32000</v>
      </c>
    </row>
    <row r="119" spans="1:12" ht="12.75">
      <c r="A119">
        <v>15086</v>
      </c>
      <c r="B119" t="s">
        <v>23</v>
      </c>
      <c r="C119" t="s">
        <v>21</v>
      </c>
      <c r="D119" t="s">
        <v>18</v>
      </c>
      <c r="E119" t="s">
        <v>39</v>
      </c>
      <c r="G119" s="3">
        <v>0</v>
      </c>
      <c r="I119" s="3">
        <v>13.253</v>
      </c>
      <c r="K119" s="13">
        <v>2.8457180179666586</v>
      </c>
      <c r="L119">
        <v>700</v>
      </c>
    </row>
    <row r="120" spans="1:12" ht="12.75">
      <c r="A120">
        <v>15087</v>
      </c>
      <c r="B120" t="s">
        <v>23</v>
      </c>
      <c r="C120" t="s">
        <v>21</v>
      </c>
      <c r="D120" t="s">
        <v>18</v>
      </c>
      <c r="E120" t="s">
        <v>39</v>
      </c>
      <c r="G120" s="3">
        <v>30</v>
      </c>
      <c r="I120" s="3">
        <v>105.71</v>
      </c>
      <c r="K120" s="13">
        <v>3.612889769287485</v>
      </c>
      <c r="L120">
        <v>4100</v>
      </c>
    </row>
    <row r="121" spans="1:12" ht="12.75">
      <c r="A121">
        <v>15088</v>
      </c>
      <c r="B121" t="s">
        <v>23</v>
      </c>
      <c r="C121" t="s">
        <v>21</v>
      </c>
      <c r="D121" t="s">
        <v>18</v>
      </c>
      <c r="E121" t="s">
        <v>39</v>
      </c>
      <c r="G121" s="3">
        <v>0</v>
      </c>
      <c r="I121" s="3">
        <v>30.891</v>
      </c>
      <c r="K121" s="13">
        <v>2.0043213737826426</v>
      </c>
      <c r="L121">
        <v>100</v>
      </c>
    </row>
    <row r="123" spans="1:12" ht="12.75">
      <c r="A123">
        <v>15089</v>
      </c>
      <c r="B123" t="s">
        <v>23</v>
      </c>
      <c r="C123" t="s">
        <v>21</v>
      </c>
      <c r="D123" t="s">
        <v>19</v>
      </c>
      <c r="E123" t="s">
        <v>40</v>
      </c>
      <c r="G123" s="3">
        <v>1.9</v>
      </c>
      <c r="I123" s="3">
        <v>49.225</v>
      </c>
      <c r="K123" s="13">
        <v>4.62325963061961</v>
      </c>
      <c r="L123">
        <v>42000</v>
      </c>
    </row>
    <row r="124" spans="1:12" ht="12.75">
      <c r="A124">
        <v>15090</v>
      </c>
      <c r="B124" t="s">
        <v>23</v>
      </c>
      <c r="C124" t="s">
        <v>21</v>
      </c>
      <c r="D124" t="s">
        <v>19</v>
      </c>
      <c r="E124" t="s">
        <v>40</v>
      </c>
      <c r="G124" s="3">
        <v>0</v>
      </c>
      <c r="I124" s="3">
        <v>19.583</v>
      </c>
      <c r="K124" s="13">
        <v>3.699056854547668</v>
      </c>
      <c r="L124">
        <v>5000</v>
      </c>
    </row>
    <row r="125" spans="1:12" ht="12.75">
      <c r="A125">
        <v>15091</v>
      </c>
      <c r="B125" t="s">
        <v>23</v>
      </c>
      <c r="C125" t="s">
        <v>21</v>
      </c>
      <c r="D125" t="s">
        <v>19</v>
      </c>
      <c r="E125" t="s">
        <v>40</v>
      </c>
      <c r="G125" s="3">
        <v>25</v>
      </c>
      <c r="I125" s="3">
        <v>128.996</v>
      </c>
      <c r="K125" s="13">
        <v>4.62325963061961</v>
      </c>
      <c r="L125">
        <v>42000</v>
      </c>
    </row>
    <row r="126" spans="1:12" ht="12.75">
      <c r="A126">
        <v>15092</v>
      </c>
      <c r="B126" t="s">
        <v>23</v>
      </c>
      <c r="C126" t="s">
        <v>21</v>
      </c>
      <c r="D126" t="s">
        <v>19</v>
      </c>
      <c r="E126" t="s">
        <v>40</v>
      </c>
      <c r="G126" s="3">
        <v>0</v>
      </c>
      <c r="I126" s="3">
        <v>29.097</v>
      </c>
      <c r="K126" s="13">
        <v>4.204147125212848</v>
      </c>
      <c r="L126">
        <v>16000</v>
      </c>
    </row>
    <row r="127" spans="1:12" ht="12.75">
      <c r="A127">
        <v>15093</v>
      </c>
      <c r="B127" t="s">
        <v>23</v>
      </c>
      <c r="C127" t="s">
        <v>21</v>
      </c>
      <c r="D127" t="s">
        <v>19</v>
      </c>
      <c r="E127" t="s">
        <v>40</v>
      </c>
      <c r="G127" s="3">
        <v>12</v>
      </c>
      <c r="I127" s="3">
        <v>53.609</v>
      </c>
      <c r="K127" s="13">
        <v>4.6127944491388995</v>
      </c>
      <c r="L127">
        <v>41000</v>
      </c>
    </row>
    <row r="128" spans="1:12" ht="12.75">
      <c r="A128">
        <v>15094</v>
      </c>
      <c r="B128" t="s">
        <v>23</v>
      </c>
      <c r="C128" t="s">
        <v>21</v>
      </c>
      <c r="D128" t="s">
        <v>19</v>
      </c>
      <c r="E128" t="s">
        <v>40</v>
      </c>
      <c r="G128" s="3">
        <v>0</v>
      </c>
      <c r="I128" s="3">
        <v>11.399</v>
      </c>
      <c r="K128" s="13">
        <v>2.6344772701607315</v>
      </c>
      <c r="L128">
        <v>430</v>
      </c>
    </row>
    <row r="129" spans="1:12" ht="12.75">
      <c r="A129">
        <v>15095</v>
      </c>
      <c r="B129" t="s">
        <v>23</v>
      </c>
      <c r="C129" t="s">
        <v>21</v>
      </c>
      <c r="D129" t="s">
        <v>19</v>
      </c>
      <c r="E129" t="s">
        <v>40</v>
      </c>
      <c r="G129" s="3">
        <v>0</v>
      </c>
      <c r="I129" s="3">
        <v>20.652</v>
      </c>
      <c r="K129" s="13">
        <v>4.591075742639682</v>
      </c>
      <c r="L129">
        <v>39000</v>
      </c>
    </row>
    <row r="131" spans="1:12" ht="12.75">
      <c r="A131">
        <v>15096</v>
      </c>
      <c r="B131" t="s">
        <v>23</v>
      </c>
      <c r="C131" t="s">
        <v>21</v>
      </c>
      <c r="D131" t="s">
        <v>20</v>
      </c>
      <c r="E131" t="s">
        <v>41</v>
      </c>
      <c r="G131" s="3">
        <v>198.743</v>
      </c>
      <c r="I131" s="3">
        <v>223.78</v>
      </c>
      <c r="K131" s="13">
        <v>4.9590461647617055</v>
      </c>
      <c r="L131">
        <v>91000</v>
      </c>
    </row>
    <row r="132" spans="1:12" ht="12.75">
      <c r="A132">
        <v>15097</v>
      </c>
      <c r="B132" t="s">
        <v>23</v>
      </c>
      <c r="C132" t="s">
        <v>21</v>
      </c>
      <c r="D132" t="s">
        <v>20</v>
      </c>
      <c r="E132" t="s">
        <v>41</v>
      </c>
      <c r="G132" s="3">
        <v>168.917</v>
      </c>
      <c r="I132" s="3">
        <v>90.048</v>
      </c>
      <c r="K132" s="13">
        <v>4.556314564335347</v>
      </c>
      <c r="L132">
        <v>36000</v>
      </c>
    </row>
    <row r="133" spans="1:12" ht="12.75">
      <c r="A133">
        <v>15098</v>
      </c>
      <c r="B133" t="s">
        <v>23</v>
      </c>
      <c r="C133" t="s">
        <v>21</v>
      </c>
      <c r="D133" t="s">
        <v>20</v>
      </c>
      <c r="E133" t="s">
        <v>41</v>
      </c>
      <c r="G133" s="3">
        <v>5000</v>
      </c>
      <c r="H133" s="3" t="s">
        <v>120</v>
      </c>
      <c r="I133" s="3">
        <v>2000</v>
      </c>
      <c r="J133" t="s">
        <v>120</v>
      </c>
      <c r="K133" s="13">
        <v>6.255272746377951</v>
      </c>
      <c r="L133">
        <v>1800000</v>
      </c>
    </row>
    <row r="134" spans="1:12" ht="12.75">
      <c r="A134">
        <v>15099</v>
      </c>
      <c r="B134" t="s">
        <v>23</v>
      </c>
      <c r="C134" t="s">
        <v>21</v>
      </c>
      <c r="D134" t="s">
        <v>20</v>
      </c>
      <c r="E134" t="s">
        <v>41</v>
      </c>
      <c r="G134" s="3">
        <v>315.94</v>
      </c>
      <c r="I134" s="3">
        <v>209.465</v>
      </c>
      <c r="K134" s="13">
        <v>5.414975018330997</v>
      </c>
      <c r="L134">
        <v>260000</v>
      </c>
    </row>
    <row r="135" spans="1:12" ht="12.75">
      <c r="A135">
        <v>15100</v>
      </c>
      <c r="B135" t="s">
        <v>23</v>
      </c>
      <c r="C135" t="s">
        <v>21</v>
      </c>
      <c r="D135" t="s">
        <v>20</v>
      </c>
      <c r="E135" t="s">
        <v>41</v>
      </c>
      <c r="G135" s="3">
        <v>148.296</v>
      </c>
      <c r="I135" s="3">
        <v>95.924</v>
      </c>
      <c r="K135" s="13">
        <v>5.361729724250366</v>
      </c>
      <c r="L135">
        <v>230000</v>
      </c>
    </row>
    <row r="136" spans="1:12" ht="12.75">
      <c r="A136">
        <v>15101</v>
      </c>
      <c r="B136" t="s">
        <v>23</v>
      </c>
      <c r="C136" t="s">
        <v>21</v>
      </c>
      <c r="D136" t="s">
        <v>20</v>
      </c>
      <c r="E136" t="s">
        <v>41</v>
      </c>
      <c r="G136" s="3">
        <v>267.834</v>
      </c>
      <c r="I136" s="3">
        <v>207.515</v>
      </c>
      <c r="K136" s="13">
        <v>5.4913630947819545</v>
      </c>
      <c r="L136">
        <v>310000</v>
      </c>
    </row>
    <row r="137" spans="1:12" ht="12.75">
      <c r="A137">
        <v>15102</v>
      </c>
      <c r="B137" t="s">
        <v>23</v>
      </c>
      <c r="C137" t="s">
        <v>21</v>
      </c>
      <c r="D137" t="s">
        <v>20</v>
      </c>
      <c r="E137" t="s">
        <v>41</v>
      </c>
      <c r="G137" s="3">
        <v>256.075</v>
      </c>
      <c r="I137" s="3">
        <v>180.895</v>
      </c>
      <c r="K137" s="13">
        <v>4.913819148625592</v>
      </c>
      <c r="L137">
        <v>82000</v>
      </c>
    </row>
    <row r="139" spans="1:11" ht="12.75">
      <c r="A139">
        <v>15103</v>
      </c>
      <c r="B139" t="s">
        <v>23</v>
      </c>
      <c r="C139" t="s">
        <v>22</v>
      </c>
      <c r="D139" t="s">
        <v>16</v>
      </c>
      <c r="E139" t="s">
        <v>42</v>
      </c>
      <c r="G139" s="3">
        <v>50.297</v>
      </c>
      <c r="I139" s="3">
        <v>83.538</v>
      </c>
      <c r="K139" s="13">
        <v>0</v>
      </c>
    </row>
    <row r="140" spans="1:11" ht="12.75">
      <c r="A140">
        <v>15104</v>
      </c>
      <c r="B140" t="s">
        <v>23</v>
      </c>
      <c r="C140" t="s">
        <v>22</v>
      </c>
      <c r="D140" t="s">
        <v>16</v>
      </c>
      <c r="E140" t="s">
        <v>42</v>
      </c>
      <c r="G140" s="3">
        <v>30.504</v>
      </c>
      <c r="I140" s="3">
        <v>57.307</v>
      </c>
      <c r="K140" s="13">
        <v>0</v>
      </c>
    </row>
    <row r="142" spans="1:12" ht="12.75">
      <c r="A142">
        <v>15105</v>
      </c>
      <c r="B142" t="s">
        <v>23</v>
      </c>
      <c r="C142" t="s">
        <v>22</v>
      </c>
      <c r="D142" t="s">
        <v>18</v>
      </c>
      <c r="E142" t="s">
        <v>43</v>
      </c>
      <c r="G142" s="3">
        <v>49.751</v>
      </c>
      <c r="I142" s="3">
        <v>69.908</v>
      </c>
      <c r="K142" s="13">
        <v>3.1763806922432702</v>
      </c>
      <c r="L142">
        <v>1500</v>
      </c>
    </row>
    <row r="143" spans="1:12" ht="12.75">
      <c r="A143">
        <v>15106</v>
      </c>
      <c r="B143" t="s">
        <v>23</v>
      </c>
      <c r="C143" t="s">
        <v>22</v>
      </c>
      <c r="D143" t="s">
        <v>18</v>
      </c>
      <c r="E143" t="s">
        <v>43</v>
      </c>
      <c r="G143" s="3">
        <v>34.388</v>
      </c>
      <c r="I143" s="3">
        <v>49.66</v>
      </c>
      <c r="K143" s="13">
        <v>4.051191124685698</v>
      </c>
      <c r="L143">
        <v>11250</v>
      </c>
    </row>
    <row r="144" spans="1:12" ht="12.75">
      <c r="A144">
        <v>15107</v>
      </c>
      <c r="B144" t="s">
        <v>23</v>
      </c>
      <c r="C144" t="s">
        <v>22</v>
      </c>
      <c r="D144" t="s">
        <v>18</v>
      </c>
      <c r="E144" t="s">
        <v>43</v>
      </c>
      <c r="G144" s="3">
        <v>29.107</v>
      </c>
      <c r="I144" s="3">
        <v>46.609</v>
      </c>
      <c r="K144" s="13">
        <v>3.8513195126487454</v>
      </c>
      <c r="L144">
        <v>7100</v>
      </c>
    </row>
    <row r="145" spans="1:12" ht="12.75">
      <c r="A145">
        <v>15108</v>
      </c>
      <c r="B145" t="s">
        <v>23</v>
      </c>
      <c r="C145" t="s">
        <v>22</v>
      </c>
      <c r="D145" t="s">
        <v>18</v>
      </c>
      <c r="E145" t="s">
        <v>43</v>
      </c>
      <c r="G145" s="3">
        <v>42.626</v>
      </c>
      <c r="I145" s="3">
        <v>70.627</v>
      </c>
      <c r="K145" s="13">
        <v>2.8756399370041685</v>
      </c>
      <c r="L145">
        <v>750</v>
      </c>
    </row>
    <row r="146" spans="1:12" ht="12.75">
      <c r="A146">
        <v>15109</v>
      </c>
      <c r="B146" t="s">
        <v>23</v>
      </c>
      <c r="C146" t="s">
        <v>22</v>
      </c>
      <c r="D146" t="s">
        <v>18</v>
      </c>
      <c r="E146" t="s">
        <v>43</v>
      </c>
      <c r="G146" s="3">
        <v>54.111</v>
      </c>
      <c r="I146" s="3">
        <v>79.628</v>
      </c>
      <c r="K146" s="13">
        <v>3.6767850304192056</v>
      </c>
      <c r="L146">
        <v>4750</v>
      </c>
    </row>
    <row r="147" spans="1:12" ht="12.75">
      <c r="A147">
        <v>15110</v>
      </c>
      <c r="B147" t="s">
        <v>23</v>
      </c>
      <c r="C147" t="s">
        <v>22</v>
      </c>
      <c r="D147" t="s">
        <v>18</v>
      </c>
      <c r="E147" t="s">
        <v>43</v>
      </c>
      <c r="G147" s="3">
        <v>76.386</v>
      </c>
      <c r="I147" s="3">
        <v>110.064</v>
      </c>
      <c r="K147" s="13">
        <v>4.477135730961123</v>
      </c>
      <c r="L147">
        <v>30000</v>
      </c>
    </row>
    <row r="148" spans="1:12" ht="12.75">
      <c r="A148">
        <v>15111</v>
      </c>
      <c r="B148" t="s">
        <v>23</v>
      </c>
      <c r="C148" t="s">
        <v>22</v>
      </c>
      <c r="D148" t="s">
        <v>18</v>
      </c>
      <c r="E148" t="s">
        <v>43</v>
      </c>
      <c r="G148" s="3">
        <v>57.92</v>
      </c>
      <c r="I148" s="3">
        <v>86.525</v>
      </c>
      <c r="K148" s="13">
        <v>4.08282126093933</v>
      </c>
      <c r="L148">
        <v>12100</v>
      </c>
    </row>
    <row r="150" spans="1:11" ht="12.75">
      <c r="A150">
        <v>15112</v>
      </c>
      <c r="B150" t="s">
        <v>23</v>
      </c>
      <c r="C150" t="s">
        <v>22</v>
      </c>
      <c r="D150" t="s">
        <v>19</v>
      </c>
      <c r="E150" t="s">
        <v>44</v>
      </c>
      <c r="G150" s="3">
        <v>35.767</v>
      </c>
      <c r="I150" s="3">
        <v>68.473</v>
      </c>
      <c r="K150" s="13">
        <v>0</v>
      </c>
    </row>
    <row r="151" spans="1:12" ht="12.75">
      <c r="A151">
        <v>15113</v>
      </c>
      <c r="B151" t="s">
        <v>23</v>
      </c>
      <c r="C151" t="s">
        <v>22</v>
      </c>
      <c r="D151" t="s">
        <v>19</v>
      </c>
      <c r="E151" t="s">
        <v>44</v>
      </c>
      <c r="G151" s="3">
        <v>38.801</v>
      </c>
      <c r="I151" s="3">
        <v>61.305</v>
      </c>
      <c r="K151" s="13">
        <v>4.9684876183619675</v>
      </c>
      <c r="L151">
        <v>93000</v>
      </c>
    </row>
    <row r="152" spans="1:12" ht="12.75">
      <c r="A152">
        <v>15114</v>
      </c>
      <c r="B152" t="s">
        <v>23</v>
      </c>
      <c r="C152" t="s">
        <v>22</v>
      </c>
      <c r="D152" t="s">
        <v>19</v>
      </c>
      <c r="E152" t="s">
        <v>44</v>
      </c>
      <c r="G152" s="3">
        <v>49.48</v>
      </c>
      <c r="I152" s="3">
        <v>116.189</v>
      </c>
      <c r="K152" s="13">
        <v>5.477122702365523</v>
      </c>
      <c r="L152">
        <v>300000</v>
      </c>
    </row>
    <row r="153" spans="1:12" ht="12.75">
      <c r="A153">
        <v>15115</v>
      </c>
      <c r="B153" t="s">
        <v>23</v>
      </c>
      <c r="C153" t="s">
        <v>22</v>
      </c>
      <c r="D153" t="s">
        <v>19</v>
      </c>
      <c r="E153" t="s">
        <v>44</v>
      </c>
      <c r="G153" s="3">
        <v>57.103</v>
      </c>
      <c r="I153" s="3">
        <v>79.628</v>
      </c>
      <c r="K153" s="13">
        <v>4.732401802238908</v>
      </c>
      <c r="L153">
        <v>54000</v>
      </c>
    </row>
    <row r="154" spans="1:12" ht="12.75">
      <c r="A154">
        <v>15116</v>
      </c>
      <c r="B154" t="s">
        <v>23</v>
      </c>
      <c r="C154" t="s">
        <v>22</v>
      </c>
      <c r="D154" t="s">
        <v>19</v>
      </c>
      <c r="E154" t="s">
        <v>44</v>
      </c>
      <c r="G154" s="3">
        <v>181.991</v>
      </c>
      <c r="I154" s="3">
        <v>2000</v>
      </c>
      <c r="J154" t="s">
        <v>120</v>
      </c>
      <c r="K154" s="13">
        <v>8.301029997835453</v>
      </c>
      <c r="L154">
        <v>200000000</v>
      </c>
    </row>
    <row r="155" spans="1:12" ht="12.75">
      <c r="A155">
        <v>15117</v>
      </c>
      <c r="B155" t="s">
        <v>23</v>
      </c>
      <c r="C155" t="s">
        <v>22</v>
      </c>
      <c r="D155" t="s">
        <v>19</v>
      </c>
      <c r="E155" t="s">
        <v>44</v>
      </c>
      <c r="G155" s="3">
        <v>69.598</v>
      </c>
      <c r="I155" s="3">
        <v>157.938</v>
      </c>
      <c r="K155" s="13">
        <v>5.322221362797957</v>
      </c>
      <c r="L155">
        <v>210000</v>
      </c>
    </row>
    <row r="156" spans="1:12" ht="12.75">
      <c r="A156">
        <v>15118</v>
      </c>
      <c r="B156" t="s">
        <v>23</v>
      </c>
      <c r="C156" t="s">
        <v>22</v>
      </c>
      <c r="D156" t="s">
        <v>19</v>
      </c>
      <c r="E156" t="s">
        <v>44</v>
      </c>
      <c r="G156" s="3">
        <v>68.24</v>
      </c>
      <c r="I156" s="3">
        <v>133.008</v>
      </c>
      <c r="K156" s="13">
        <v>5.361729724250366</v>
      </c>
      <c r="L156">
        <v>230000</v>
      </c>
    </row>
    <row r="158" spans="1:12" ht="12.75">
      <c r="A158">
        <v>15119</v>
      </c>
      <c r="B158" t="s">
        <v>23</v>
      </c>
      <c r="C158" t="s">
        <v>22</v>
      </c>
      <c r="D158" t="s">
        <v>20</v>
      </c>
      <c r="E158" t="s">
        <v>45</v>
      </c>
      <c r="G158" s="3">
        <v>3717.55</v>
      </c>
      <c r="I158" s="3">
        <v>2000</v>
      </c>
      <c r="J158" t="s">
        <v>120</v>
      </c>
      <c r="K158" s="13">
        <v>9.016153222683343</v>
      </c>
      <c r="L158">
        <v>1037894528</v>
      </c>
    </row>
    <row r="159" spans="1:12" ht="12.75">
      <c r="A159">
        <v>15120</v>
      </c>
      <c r="B159" t="s">
        <v>23</v>
      </c>
      <c r="C159" t="s">
        <v>22</v>
      </c>
      <c r="D159" t="s">
        <v>20</v>
      </c>
      <c r="E159" t="s">
        <v>45</v>
      </c>
      <c r="G159" s="3">
        <v>423.457</v>
      </c>
      <c r="I159" s="3">
        <v>484.361</v>
      </c>
      <c r="K159" s="13">
        <v>6.579783710904817</v>
      </c>
      <c r="L159">
        <v>3800000</v>
      </c>
    </row>
    <row r="160" spans="1:12" ht="12.75">
      <c r="A160">
        <v>15121</v>
      </c>
      <c r="B160" t="s">
        <v>23</v>
      </c>
      <c r="C160" t="s">
        <v>22</v>
      </c>
      <c r="D160" t="s">
        <v>20</v>
      </c>
      <c r="E160" t="s">
        <v>45</v>
      </c>
      <c r="G160" s="3">
        <v>217.49</v>
      </c>
      <c r="I160" s="3">
        <v>188.547</v>
      </c>
      <c r="K160" s="13">
        <v>6.230449176845541</v>
      </c>
      <c r="L160">
        <v>1700000</v>
      </c>
    </row>
    <row r="161" spans="1:12" ht="12.75">
      <c r="A161">
        <v>15122</v>
      </c>
      <c r="B161" t="s">
        <v>23</v>
      </c>
      <c r="C161" t="s">
        <v>22</v>
      </c>
      <c r="D161" t="s">
        <v>20</v>
      </c>
      <c r="E161" t="s">
        <v>45</v>
      </c>
      <c r="G161" s="3">
        <v>3682.96</v>
      </c>
      <c r="I161" s="3">
        <v>2000</v>
      </c>
      <c r="J161" t="s">
        <v>120</v>
      </c>
      <c r="K161" s="13">
        <v>9.00216606218864</v>
      </c>
      <c r="L161">
        <v>1005000000</v>
      </c>
    </row>
    <row r="162" spans="1:5" ht="12.75">
      <c r="A162">
        <v>15123</v>
      </c>
      <c r="B162" t="s">
        <v>23</v>
      </c>
      <c r="C162" t="s">
        <v>22</v>
      </c>
      <c r="D162" t="s">
        <v>20</v>
      </c>
      <c r="E162" t="s">
        <v>45</v>
      </c>
    </row>
    <row r="163" spans="1:5" ht="12.75">
      <c r="A163">
        <v>15124</v>
      </c>
      <c r="B163" t="s">
        <v>23</v>
      </c>
      <c r="C163" t="s">
        <v>22</v>
      </c>
      <c r="D163" t="s">
        <v>20</v>
      </c>
      <c r="E163" t="s">
        <v>45</v>
      </c>
    </row>
    <row r="164" spans="1:5" ht="12.75">
      <c r="A164">
        <v>15125</v>
      </c>
      <c r="B164" t="s">
        <v>23</v>
      </c>
      <c r="C164" t="s">
        <v>22</v>
      </c>
      <c r="D164" t="s">
        <v>20</v>
      </c>
      <c r="E164" t="s">
        <v>45</v>
      </c>
    </row>
    <row r="167" spans="1:11" ht="12.75">
      <c r="A167">
        <v>15132</v>
      </c>
      <c r="B167" t="s">
        <v>24</v>
      </c>
      <c r="C167" t="s">
        <v>15</v>
      </c>
      <c r="D167" t="s">
        <v>16</v>
      </c>
      <c r="E167" t="s">
        <v>46</v>
      </c>
      <c r="G167" s="3">
        <v>42.919</v>
      </c>
      <c r="I167" s="3">
        <v>67.34</v>
      </c>
      <c r="K167" s="13">
        <v>0</v>
      </c>
    </row>
    <row r="168" spans="1:11" ht="12.75">
      <c r="A168">
        <v>15133</v>
      </c>
      <c r="B168" t="s">
        <v>24</v>
      </c>
      <c r="C168" t="s">
        <v>15</v>
      </c>
      <c r="D168" t="s">
        <v>16</v>
      </c>
      <c r="E168" t="s">
        <v>46</v>
      </c>
      <c r="G168" s="3">
        <v>40.996</v>
      </c>
      <c r="I168" s="3">
        <v>75.298</v>
      </c>
      <c r="K168" s="13">
        <v>0</v>
      </c>
    </row>
    <row r="169" spans="1:11" ht="12.75">
      <c r="A169">
        <v>15134</v>
      </c>
      <c r="B169" t="s">
        <v>24</v>
      </c>
      <c r="C169" t="s">
        <v>15</v>
      </c>
      <c r="D169" t="s">
        <v>16</v>
      </c>
      <c r="E169" t="s">
        <v>46</v>
      </c>
      <c r="G169" s="3">
        <v>26.312</v>
      </c>
      <c r="I169" s="3">
        <v>48.273</v>
      </c>
      <c r="K169" s="13">
        <v>0</v>
      </c>
    </row>
    <row r="171" spans="1:12" ht="12.75">
      <c r="A171">
        <v>15135</v>
      </c>
      <c r="B171" t="s">
        <v>24</v>
      </c>
      <c r="C171" t="s">
        <v>15</v>
      </c>
      <c r="D171" t="s">
        <v>18</v>
      </c>
      <c r="E171" t="s">
        <v>47</v>
      </c>
      <c r="G171" s="3">
        <v>52.75</v>
      </c>
      <c r="I171" s="3">
        <v>84.286</v>
      </c>
      <c r="K171" s="13">
        <v>1.3222192947339193</v>
      </c>
      <c r="L171" s="3">
        <v>20</v>
      </c>
    </row>
    <row r="172" spans="1:12" ht="12.75">
      <c r="A172">
        <v>15136</v>
      </c>
      <c r="B172" t="s">
        <v>24</v>
      </c>
      <c r="C172" t="s">
        <v>15</v>
      </c>
      <c r="D172" t="s">
        <v>18</v>
      </c>
      <c r="E172" t="s">
        <v>47</v>
      </c>
      <c r="G172" s="3">
        <v>34.941</v>
      </c>
      <c r="I172" s="3">
        <v>54.109</v>
      </c>
      <c r="K172" s="13">
        <v>1.7853298350107671</v>
      </c>
      <c r="L172">
        <v>60</v>
      </c>
    </row>
    <row r="173" spans="1:12" ht="12.75">
      <c r="A173">
        <v>15137</v>
      </c>
      <c r="B173" t="s">
        <v>24</v>
      </c>
      <c r="C173" t="s">
        <v>15</v>
      </c>
      <c r="D173" t="s">
        <v>18</v>
      </c>
      <c r="E173" t="s">
        <v>47</v>
      </c>
      <c r="G173" s="3">
        <v>20.659</v>
      </c>
      <c r="I173" s="3">
        <v>49.601</v>
      </c>
      <c r="K173" s="13">
        <v>0</v>
      </c>
      <c r="L173">
        <v>0</v>
      </c>
    </row>
    <row r="174" spans="1:12" ht="12.75">
      <c r="A174">
        <v>15138</v>
      </c>
      <c r="B174" t="s">
        <v>24</v>
      </c>
      <c r="C174" t="s">
        <v>15</v>
      </c>
      <c r="D174" t="s">
        <v>18</v>
      </c>
      <c r="E174" t="s">
        <v>47</v>
      </c>
      <c r="G174" s="3">
        <v>19.801</v>
      </c>
      <c r="I174" s="3">
        <v>46.568</v>
      </c>
      <c r="K174" s="13">
        <v>1.0413926851582251</v>
      </c>
      <c r="L174">
        <v>10</v>
      </c>
    </row>
    <row r="175" spans="1:12" ht="12.75">
      <c r="A175">
        <v>15139</v>
      </c>
      <c r="B175" t="s">
        <v>24</v>
      </c>
      <c r="C175" t="s">
        <v>15</v>
      </c>
      <c r="D175" t="s">
        <v>18</v>
      </c>
      <c r="E175" t="s">
        <v>47</v>
      </c>
      <c r="G175" s="3">
        <v>35.77</v>
      </c>
      <c r="I175" s="3">
        <v>67.464</v>
      </c>
      <c r="K175" s="13">
        <v>1.9084850188786497</v>
      </c>
      <c r="L175">
        <v>80</v>
      </c>
    </row>
    <row r="176" spans="1:12" ht="12.75">
      <c r="A176">
        <v>15140</v>
      </c>
      <c r="B176" t="s">
        <v>24</v>
      </c>
      <c r="C176" t="s">
        <v>15</v>
      </c>
      <c r="D176" t="s">
        <v>18</v>
      </c>
      <c r="E176" t="s">
        <v>47</v>
      </c>
      <c r="G176" s="3">
        <v>32.724</v>
      </c>
      <c r="I176" s="3">
        <v>60.572</v>
      </c>
      <c r="K176" s="13">
        <v>2.3820170425748683</v>
      </c>
      <c r="L176">
        <v>240</v>
      </c>
    </row>
    <row r="177" spans="1:12" ht="12.75">
      <c r="A177">
        <v>15141</v>
      </c>
      <c r="B177" t="s">
        <v>24</v>
      </c>
      <c r="C177" t="s">
        <v>15</v>
      </c>
      <c r="D177" t="s">
        <v>18</v>
      </c>
      <c r="E177" t="s">
        <v>47</v>
      </c>
      <c r="G177" s="3">
        <v>832.378</v>
      </c>
      <c r="I177" s="3">
        <v>2000</v>
      </c>
      <c r="J177" t="s">
        <v>120</v>
      </c>
      <c r="K177" s="13">
        <v>1.4913616938342726</v>
      </c>
      <c r="L177">
        <v>30</v>
      </c>
    </row>
    <row r="179" spans="1:12" ht="12.75">
      <c r="A179">
        <v>15142</v>
      </c>
      <c r="B179" t="s">
        <v>24</v>
      </c>
      <c r="C179" t="s">
        <v>15</v>
      </c>
      <c r="D179" t="s">
        <v>19</v>
      </c>
      <c r="E179" t="s">
        <v>48</v>
      </c>
      <c r="G179" s="3">
        <v>51.66</v>
      </c>
      <c r="I179" s="3">
        <v>92.498</v>
      </c>
      <c r="K179" s="13">
        <v>3.0318122713303706</v>
      </c>
      <c r="L179">
        <v>1075</v>
      </c>
    </row>
    <row r="180" spans="1:12" ht="12.75">
      <c r="A180">
        <v>15143</v>
      </c>
      <c r="B180" t="s">
        <v>24</v>
      </c>
      <c r="C180" t="s">
        <v>15</v>
      </c>
      <c r="D180" t="s">
        <v>19</v>
      </c>
      <c r="E180" t="s">
        <v>48</v>
      </c>
      <c r="G180" s="3">
        <v>25.467</v>
      </c>
      <c r="I180" s="3">
        <v>56.211</v>
      </c>
      <c r="K180" s="13">
        <v>2.9036325160842376</v>
      </c>
      <c r="L180">
        <v>800</v>
      </c>
    </row>
    <row r="181" spans="1:12" ht="12.75">
      <c r="A181">
        <v>15144</v>
      </c>
      <c r="B181" t="s">
        <v>24</v>
      </c>
      <c r="C181" t="s">
        <v>15</v>
      </c>
      <c r="D181" t="s">
        <v>19</v>
      </c>
      <c r="E181" t="s">
        <v>48</v>
      </c>
      <c r="G181" s="3">
        <v>34.111</v>
      </c>
      <c r="I181" s="3">
        <v>68.758</v>
      </c>
      <c r="K181" s="13">
        <v>2.6242820958356683</v>
      </c>
      <c r="L181">
        <v>420</v>
      </c>
    </row>
    <row r="182" spans="1:12" ht="12.75">
      <c r="A182">
        <v>15145</v>
      </c>
      <c r="B182" t="s">
        <v>24</v>
      </c>
      <c r="C182" t="s">
        <v>15</v>
      </c>
      <c r="D182" t="s">
        <v>19</v>
      </c>
      <c r="E182" t="s">
        <v>48</v>
      </c>
      <c r="G182" s="3">
        <v>36.919</v>
      </c>
      <c r="I182" s="3">
        <v>30.047</v>
      </c>
      <c r="K182" s="13">
        <v>2.5634810853944106</v>
      </c>
      <c r="L182">
        <v>365</v>
      </c>
    </row>
    <row r="183" spans="1:12" ht="12.75">
      <c r="A183">
        <v>15146</v>
      </c>
      <c r="B183" t="s">
        <v>24</v>
      </c>
      <c r="C183" t="s">
        <v>15</v>
      </c>
      <c r="D183" t="s">
        <v>19</v>
      </c>
      <c r="E183" t="s">
        <v>48</v>
      </c>
      <c r="G183" s="3">
        <v>43.827</v>
      </c>
      <c r="I183" s="3">
        <v>46.789</v>
      </c>
      <c r="K183" s="13">
        <v>2.8727388274726686</v>
      </c>
      <c r="L183">
        <v>745</v>
      </c>
    </row>
    <row r="184" spans="1:12" ht="12.75">
      <c r="A184">
        <v>15147</v>
      </c>
      <c r="B184" t="s">
        <v>24</v>
      </c>
      <c r="C184" t="s">
        <v>15</v>
      </c>
      <c r="D184" t="s">
        <v>19</v>
      </c>
      <c r="E184" t="s">
        <v>48</v>
      </c>
      <c r="G184" s="3">
        <v>41.329</v>
      </c>
      <c r="I184" s="3">
        <v>35.671</v>
      </c>
      <c r="K184" s="13">
        <v>2.4082399653118496</v>
      </c>
      <c r="L184">
        <v>255</v>
      </c>
    </row>
    <row r="185" spans="1:12" ht="12.75">
      <c r="A185">
        <v>15148</v>
      </c>
      <c r="B185" t="s">
        <v>24</v>
      </c>
      <c r="C185" t="s">
        <v>15</v>
      </c>
      <c r="D185" t="s">
        <v>19</v>
      </c>
      <c r="E185" t="s">
        <v>48</v>
      </c>
      <c r="G185" s="3">
        <v>36.482</v>
      </c>
      <c r="I185" s="3">
        <v>30.897</v>
      </c>
      <c r="K185" s="13">
        <v>2.954724790979063</v>
      </c>
      <c r="L185">
        <v>900</v>
      </c>
    </row>
    <row r="187" spans="1:12" ht="12.75">
      <c r="A187">
        <v>15149</v>
      </c>
      <c r="B187" t="s">
        <v>24</v>
      </c>
      <c r="C187" t="s">
        <v>15</v>
      </c>
      <c r="D187" t="s">
        <v>20</v>
      </c>
      <c r="E187" t="s">
        <v>49</v>
      </c>
      <c r="G187" s="3">
        <v>250.929</v>
      </c>
      <c r="I187" s="3">
        <v>123.571</v>
      </c>
      <c r="K187" s="13">
        <v>4.1761202110560856</v>
      </c>
      <c r="L187">
        <v>15000</v>
      </c>
    </row>
    <row r="188" spans="1:12" ht="12.75">
      <c r="A188">
        <v>15150</v>
      </c>
      <c r="B188" t="s">
        <v>24</v>
      </c>
      <c r="C188" t="s">
        <v>15</v>
      </c>
      <c r="D188" t="s">
        <v>20</v>
      </c>
      <c r="E188" t="s">
        <v>49</v>
      </c>
      <c r="G188" s="3">
        <v>2243.68</v>
      </c>
      <c r="I188" s="3">
        <v>427.258</v>
      </c>
      <c r="K188" s="13">
        <v>4.376595204340475</v>
      </c>
      <c r="L188">
        <v>23800</v>
      </c>
    </row>
    <row r="189" spans="1:12" ht="12.75">
      <c r="A189">
        <v>15151</v>
      </c>
      <c r="B189" t="s">
        <v>24</v>
      </c>
      <c r="C189" t="s">
        <v>15</v>
      </c>
      <c r="D189" t="s">
        <v>20</v>
      </c>
      <c r="E189" t="s">
        <v>49</v>
      </c>
      <c r="G189" s="3">
        <v>1336.54</v>
      </c>
      <c r="I189" s="3">
        <v>282.344</v>
      </c>
      <c r="K189" s="13">
        <v>4.591075742639682</v>
      </c>
      <c r="L189">
        <v>39000</v>
      </c>
    </row>
    <row r="190" spans="1:12" ht="12.75">
      <c r="A190">
        <v>15152</v>
      </c>
      <c r="B190" t="s">
        <v>24</v>
      </c>
      <c r="C190" t="s">
        <v>15</v>
      </c>
      <c r="D190" t="s">
        <v>20</v>
      </c>
      <c r="E190" t="s">
        <v>49</v>
      </c>
      <c r="G190" s="3">
        <v>1654.99</v>
      </c>
      <c r="I190" s="3">
        <v>426.065</v>
      </c>
      <c r="K190" s="13">
        <v>4.278776457955645</v>
      </c>
      <c r="L190">
        <v>19000</v>
      </c>
    </row>
    <row r="191" spans="1:12" ht="12.75">
      <c r="A191">
        <v>15153</v>
      </c>
      <c r="B191" t="s">
        <v>24</v>
      </c>
      <c r="C191" t="s">
        <v>15</v>
      </c>
      <c r="D191" t="s">
        <v>20</v>
      </c>
      <c r="E191" t="s">
        <v>49</v>
      </c>
      <c r="G191" s="3">
        <v>624.791</v>
      </c>
      <c r="I191" s="3">
        <v>172.734</v>
      </c>
      <c r="K191" s="13">
        <v>4.46241297331255</v>
      </c>
      <c r="L191">
        <v>29000</v>
      </c>
    </row>
    <row r="192" spans="1:12" ht="12.75">
      <c r="A192">
        <v>15154</v>
      </c>
      <c r="B192" t="s">
        <v>24</v>
      </c>
      <c r="C192" t="s">
        <v>15</v>
      </c>
      <c r="D192" t="s">
        <v>20</v>
      </c>
      <c r="E192" t="s">
        <v>49</v>
      </c>
      <c r="G192" s="3">
        <v>583.798</v>
      </c>
      <c r="I192" s="3">
        <v>190.546</v>
      </c>
      <c r="K192" s="13">
        <v>4.342442421031837</v>
      </c>
      <c r="L192">
        <v>22000</v>
      </c>
    </row>
    <row r="193" spans="1:12" ht="12.75">
      <c r="A193">
        <v>15155</v>
      </c>
      <c r="B193" t="s">
        <v>24</v>
      </c>
      <c r="C193" t="s">
        <v>15</v>
      </c>
      <c r="D193" t="s">
        <v>20</v>
      </c>
      <c r="E193" t="s">
        <v>49</v>
      </c>
      <c r="G193" s="3">
        <v>5000</v>
      </c>
      <c r="H193" s="3" t="s">
        <v>120</v>
      </c>
      <c r="I193" s="3">
        <v>1114.5</v>
      </c>
      <c r="K193" s="13">
        <v>4.230474467361159</v>
      </c>
      <c r="L193">
        <v>17000</v>
      </c>
    </row>
    <row r="195" spans="1:11" ht="12.75">
      <c r="A195">
        <v>15156</v>
      </c>
      <c r="B195" t="s">
        <v>24</v>
      </c>
      <c r="C195" t="s">
        <v>21</v>
      </c>
      <c r="D195" t="s">
        <v>16</v>
      </c>
      <c r="E195" t="s">
        <v>50</v>
      </c>
      <c r="G195" s="3">
        <v>54.924</v>
      </c>
      <c r="I195" s="3">
        <v>52.553</v>
      </c>
      <c r="K195" s="13">
        <v>0</v>
      </c>
    </row>
    <row r="196" spans="1:11" ht="12.75">
      <c r="A196">
        <v>15157</v>
      </c>
      <c r="B196" t="s">
        <v>24</v>
      </c>
      <c r="C196" t="s">
        <v>21</v>
      </c>
      <c r="D196" t="s">
        <v>16</v>
      </c>
      <c r="E196" t="s">
        <v>50</v>
      </c>
      <c r="G196" s="3">
        <v>44.432</v>
      </c>
      <c r="I196" s="3">
        <v>42.587</v>
      </c>
      <c r="K196" s="13">
        <v>0</v>
      </c>
    </row>
    <row r="197" spans="7:11" s="8" customFormat="1" ht="12.75">
      <c r="G197" s="11"/>
      <c r="H197" s="11"/>
      <c r="I197" s="11"/>
      <c r="K197" s="15"/>
    </row>
    <row r="198" spans="1:12" ht="12.75">
      <c r="A198">
        <v>15158</v>
      </c>
      <c r="B198" t="s">
        <v>24</v>
      </c>
      <c r="C198" t="s">
        <v>21</v>
      </c>
      <c r="D198" t="s">
        <v>18</v>
      </c>
      <c r="E198" t="s">
        <v>51</v>
      </c>
      <c r="G198" s="11">
        <v>85.657</v>
      </c>
      <c r="I198" s="11">
        <v>81.958</v>
      </c>
      <c r="K198" s="13">
        <v>3.2555137128195333</v>
      </c>
      <c r="L198">
        <v>1800</v>
      </c>
    </row>
    <row r="199" spans="1:12" ht="12.75">
      <c r="A199">
        <v>15159</v>
      </c>
      <c r="B199" t="s">
        <v>24</v>
      </c>
      <c r="C199" t="s">
        <v>21</v>
      </c>
      <c r="D199" t="s">
        <v>18</v>
      </c>
      <c r="E199" t="s">
        <v>51</v>
      </c>
      <c r="G199" s="12">
        <v>48.425</v>
      </c>
      <c r="I199" s="12">
        <v>238.972</v>
      </c>
      <c r="K199" s="13">
        <v>3.4151403521958725</v>
      </c>
      <c r="L199">
        <v>2600</v>
      </c>
    </row>
    <row r="200" spans="1:12" ht="12.75">
      <c r="A200">
        <v>15160</v>
      </c>
      <c r="B200" t="s">
        <v>24</v>
      </c>
      <c r="C200" t="s">
        <v>21</v>
      </c>
      <c r="D200" t="s">
        <v>18</v>
      </c>
      <c r="E200" t="s">
        <v>51</v>
      </c>
      <c r="G200" s="12">
        <v>62.649</v>
      </c>
      <c r="I200" s="12">
        <v>60.44</v>
      </c>
      <c r="K200" s="13">
        <v>3.707655323531187</v>
      </c>
      <c r="L200">
        <v>5100</v>
      </c>
    </row>
    <row r="201" spans="1:12" ht="12.75">
      <c r="A201">
        <v>15161</v>
      </c>
      <c r="B201" t="s">
        <v>24</v>
      </c>
      <c r="C201" t="s">
        <v>21</v>
      </c>
      <c r="D201" t="s">
        <v>18</v>
      </c>
      <c r="E201" t="s">
        <v>51</v>
      </c>
      <c r="G201" s="12">
        <v>52.885</v>
      </c>
      <c r="I201" s="12">
        <v>40.232</v>
      </c>
      <c r="K201" s="13">
        <v>2.303196057420489</v>
      </c>
      <c r="L201">
        <v>200</v>
      </c>
    </row>
    <row r="202" spans="1:12" ht="12.75">
      <c r="A202">
        <v>15162</v>
      </c>
      <c r="B202" t="s">
        <v>24</v>
      </c>
      <c r="C202" t="s">
        <v>21</v>
      </c>
      <c r="D202" t="s">
        <v>18</v>
      </c>
      <c r="E202" t="s">
        <v>51</v>
      </c>
      <c r="G202" s="12">
        <v>46.776</v>
      </c>
      <c r="I202" s="12">
        <v>35.458</v>
      </c>
      <c r="K202" s="13">
        <v>4.064495426792728</v>
      </c>
      <c r="L202">
        <v>11600</v>
      </c>
    </row>
    <row r="203" spans="1:12" ht="12.75">
      <c r="A203">
        <v>15163</v>
      </c>
      <c r="B203" t="s">
        <v>24</v>
      </c>
      <c r="C203" t="s">
        <v>21</v>
      </c>
      <c r="D203" t="s">
        <v>18</v>
      </c>
      <c r="E203" t="s">
        <v>51</v>
      </c>
      <c r="G203" s="12">
        <v>50.762</v>
      </c>
      <c r="I203" s="12">
        <v>35.876</v>
      </c>
      <c r="K203" s="13">
        <v>3.5186455243303114</v>
      </c>
      <c r="L203">
        <v>3300</v>
      </c>
    </row>
    <row r="204" spans="1:12" ht="12.75">
      <c r="A204">
        <v>15164</v>
      </c>
      <c r="B204" t="s">
        <v>24</v>
      </c>
      <c r="C204" t="s">
        <v>21</v>
      </c>
      <c r="D204" t="s">
        <v>18</v>
      </c>
      <c r="E204" t="s">
        <v>51</v>
      </c>
      <c r="G204" s="12">
        <v>56.321</v>
      </c>
      <c r="I204" s="12">
        <v>48.831</v>
      </c>
      <c r="K204" s="13">
        <v>2.7788744720027396</v>
      </c>
      <c r="L204">
        <v>600</v>
      </c>
    </row>
    <row r="205" ht="12.75">
      <c r="I205" s="12"/>
    </row>
    <row r="206" spans="1:12" ht="12.75">
      <c r="A206">
        <v>15165</v>
      </c>
      <c r="B206" t="s">
        <v>24</v>
      </c>
      <c r="C206" t="s">
        <v>21</v>
      </c>
      <c r="D206" t="s">
        <v>19</v>
      </c>
      <c r="E206" t="s">
        <v>52</v>
      </c>
      <c r="G206" s="12">
        <v>48.68</v>
      </c>
      <c r="I206" s="12">
        <v>41.821</v>
      </c>
      <c r="K206" s="13">
        <v>4.477135730961123</v>
      </c>
      <c r="L206">
        <v>30000</v>
      </c>
    </row>
    <row r="207" spans="1:12" ht="12.75">
      <c r="A207">
        <v>15166</v>
      </c>
      <c r="B207" t="s">
        <v>24</v>
      </c>
      <c r="C207" t="s">
        <v>21</v>
      </c>
      <c r="D207" t="s">
        <v>19</v>
      </c>
      <c r="E207" t="s">
        <v>52</v>
      </c>
      <c r="G207" s="12">
        <v>46.516</v>
      </c>
      <c r="I207" s="12">
        <v>57.081</v>
      </c>
      <c r="K207" s="13">
        <v>4.041432164680265</v>
      </c>
      <c r="L207">
        <v>11000</v>
      </c>
    </row>
    <row r="208" spans="1:12" ht="12.75">
      <c r="A208">
        <v>15167</v>
      </c>
      <c r="B208" t="s">
        <v>24</v>
      </c>
      <c r="C208" t="s">
        <v>21</v>
      </c>
      <c r="D208" t="s">
        <v>19</v>
      </c>
      <c r="E208" t="s">
        <v>52</v>
      </c>
      <c r="G208" s="12">
        <v>53.02</v>
      </c>
      <c r="I208" s="12">
        <v>39.673</v>
      </c>
      <c r="K208" s="13">
        <v>4.041432164680265</v>
      </c>
      <c r="L208">
        <v>11000</v>
      </c>
    </row>
    <row r="209" spans="1:12" ht="12.75">
      <c r="A209">
        <v>15168</v>
      </c>
      <c r="B209" t="s">
        <v>24</v>
      </c>
      <c r="C209" t="s">
        <v>21</v>
      </c>
      <c r="D209" t="s">
        <v>19</v>
      </c>
      <c r="E209" t="s">
        <v>52</v>
      </c>
      <c r="G209" s="12">
        <v>67.966</v>
      </c>
      <c r="I209" s="12">
        <v>53.466</v>
      </c>
      <c r="K209" s="13">
        <v>4.6127944491388995</v>
      </c>
      <c r="L209">
        <v>41000</v>
      </c>
    </row>
    <row r="210" spans="1:12" ht="12.75">
      <c r="A210">
        <v>15169</v>
      </c>
      <c r="B210" t="s">
        <v>24</v>
      </c>
      <c r="C210" t="s">
        <v>21</v>
      </c>
      <c r="D210" t="s">
        <v>19</v>
      </c>
      <c r="E210" t="s">
        <v>52</v>
      </c>
      <c r="G210" s="12">
        <v>60.154</v>
      </c>
      <c r="I210" s="12">
        <v>46.426</v>
      </c>
      <c r="K210" s="13">
        <v>4.838855384814572</v>
      </c>
      <c r="L210">
        <v>69000</v>
      </c>
    </row>
    <row r="211" spans="1:12" ht="12.75">
      <c r="A211">
        <v>15170</v>
      </c>
      <c r="B211" t="s">
        <v>24</v>
      </c>
      <c r="C211" t="s">
        <v>21</v>
      </c>
      <c r="D211" t="s">
        <v>19</v>
      </c>
      <c r="E211" t="s">
        <v>52</v>
      </c>
      <c r="G211" s="12">
        <v>69.533</v>
      </c>
      <c r="I211" s="12">
        <v>59.392</v>
      </c>
      <c r="K211" s="13">
        <v>4.568213461597081</v>
      </c>
      <c r="L211">
        <v>37000</v>
      </c>
    </row>
    <row r="212" spans="1:12" ht="12.75">
      <c r="A212">
        <v>15171</v>
      </c>
      <c r="B212" t="s">
        <v>24</v>
      </c>
      <c r="C212" t="s">
        <v>21</v>
      </c>
      <c r="D212" t="s">
        <v>19</v>
      </c>
      <c r="E212" t="s">
        <v>52</v>
      </c>
      <c r="G212" s="12">
        <v>65.046</v>
      </c>
      <c r="I212" s="12">
        <v>52.373</v>
      </c>
      <c r="K212" s="13">
        <v>4.477135730961123</v>
      </c>
      <c r="L212">
        <v>30000</v>
      </c>
    </row>
    <row r="214" spans="1:12" ht="12.75">
      <c r="A214">
        <v>15172</v>
      </c>
      <c r="B214" t="s">
        <v>24</v>
      </c>
      <c r="C214" t="s">
        <v>21</v>
      </c>
      <c r="D214" t="s">
        <v>20</v>
      </c>
      <c r="E214" t="s">
        <v>53</v>
      </c>
      <c r="G214" s="3">
        <v>212.729</v>
      </c>
      <c r="I214" s="3">
        <v>89.505</v>
      </c>
      <c r="K214" s="13">
        <v>4.95424733490676</v>
      </c>
      <c r="L214">
        <v>90000</v>
      </c>
    </row>
    <row r="215" spans="1:12" ht="12.75">
      <c r="A215">
        <v>15173</v>
      </c>
      <c r="B215" t="s">
        <v>24</v>
      </c>
      <c r="C215" t="s">
        <v>21</v>
      </c>
      <c r="D215" t="s">
        <v>20</v>
      </c>
      <c r="E215" t="s">
        <v>53</v>
      </c>
      <c r="G215" s="3">
        <v>340.667</v>
      </c>
      <c r="I215" s="3">
        <v>153.024</v>
      </c>
      <c r="K215" s="13">
        <v>5.230451476044183</v>
      </c>
      <c r="L215">
        <v>170000</v>
      </c>
    </row>
    <row r="216" spans="1:12" ht="12.75">
      <c r="A216">
        <v>15174</v>
      </c>
      <c r="B216" t="s">
        <v>24</v>
      </c>
      <c r="C216" t="s">
        <v>21</v>
      </c>
      <c r="D216" t="s">
        <v>20</v>
      </c>
      <c r="E216" t="s">
        <v>53</v>
      </c>
      <c r="G216" s="3">
        <v>235.788</v>
      </c>
      <c r="I216" s="3">
        <v>97.496</v>
      </c>
      <c r="K216" s="13">
        <v>4.95424733490676</v>
      </c>
      <c r="L216">
        <v>90000</v>
      </c>
    </row>
    <row r="217" spans="1:12" ht="12.75">
      <c r="A217">
        <v>15175</v>
      </c>
      <c r="B217" t="s">
        <v>24</v>
      </c>
      <c r="C217" t="s">
        <v>21</v>
      </c>
      <c r="D217" t="s">
        <v>20</v>
      </c>
      <c r="E217" t="s">
        <v>53</v>
      </c>
      <c r="G217" s="3">
        <v>289.356</v>
      </c>
      <c r="I217" s="3">
        <v>110.645</v>
      </c>
      <c r="K217" s="13">
        <v>5.278755886707245</v>
      </c>
      <c r="L217">
        <v>190000</v>
      </c>
    </row>
    <row r="218" spans="1:12" ht="12.75">
      <c r="A218">
        <v>15176</v>
      </c>
      <c r="B218" t="s">
        <v>24</v>
      </c>
      <c r="C218" t="s">
        <v>21</v>
      </c>
      <c r="D218" t="s">
        <v>20</v>
      </c>
      <c r="E218" t="s">
        <v>53</v>
      </c>
      <c r="G218" s="3">
        <v>254.784</v>
      </c>
      <c r="I218" s="3">
        <v>97.496</v>
      </c>
      <c r="K218" s="13">
        <v>5.301032167130962</v>
      </c>
      <c r="L218">
        <v>200000</v>
      </c>
    </row>
    <row r="219" spans="1:12" ht="12.75">
      <c r="A219">
        <v>15177</v>
      </c>
      <c r="B219" t="s">
        <v>24</v>
      </c>
      <c r="C219" t="s">
        <v>21</v>
      </c>
      <c r="D219" t="s">
        <v>20</v>
      </c>
      <c r="E219" t="s">
        <v>53</v>
      </c>
      <c r="G219" s="3">
        <v>243.303</v>
      </c>
      <c r="I219" s="3">
        <v>98.017</v>
      </c>
      <c r="K219" s="13">
        <v>5.4913630947819545</v>
      </c>
      <c r="L219">
        <v>310000</v>
      </c>
    </row>
    <row r="220" spans="1:12" ht="12.75">
      <c r="A220">
        <v>15178</v>
      </c>
      <c r="B220" t="s">
        <v>24</v>
      </c>
      <c r="C220" t="s">
        <v>21</v>
      </c>
      <c r="D220" t="s">
        <v>20</v>
      </c>
      <c r="E220" t="s">
        <v>53</v>
      </c>
      <c r="G220" s="3">
        <v>254.784</v>
      </c>
      <c r="I220" s="3">
        <v>89.505</v>
      </c>
      <c r="K220" s="13">
        <v>4.698978690138799</v>
      </c>
      <c r="L220">
        <v>50000</v>
      </c>
    </row>
    <row r="222" spans="1:11" ht="12.75">
      <c r="A222">
        <v>15179</v>
      </c>
      <c r="B222" t="s">
        <v>24</v>
      </c>
      <c r="C222" t="s">
        <v>22</v>
      </c>
      <c r="D222" t="s">
        <v>16</v>
      </c>
      <c r="E222" t="s">
        <v>54</v>
      </c>
      <c r="G222" s="3">
        <v>39.032</v>
      </c>
      <c r="I222" s="3">
        <v>14.744</v>
      </c>
      <c r="K222" s="13">
        <v>0</v>
      </c>
    </row>
    <row r="223" spans="1:11" ht="12.75">
      <c r="A223">
        <v>15180</v>
      </c>
      <c r="B223" t="s">
        <v>24</v>
      </c>
      <c r="C223" t="s">
        <v>22</v>
      </c>
      <c r="D223" t="s">
        <v>16</v>
      </c>
      <c r="E223" t="s">
        <v>54</v>
      </c>
      <c r="G223" s="3">
        <v>52.079</v>
      </c>
      <c r="I223" s="3">
        <v>40.232</v>
      </c>
      <c r="K223" s="13">
        <v>0</v>
      </c>
    </row>
    <row r="225" spans="1:12" ht="12.75">
      <c r="A225">
        <v>15181</v>
      </c>
      <c r="B225" t="s">
        <v>24</v>
      </c>
      <c r="C225" t="s">
        <v>22</v>
      </c>
      <c r="D225" t="s">
        <v>18</v>
      </c>
      <c r="E225" t="s">
        <v>55</v>
      </c>
      <c r="G225" s="3">
        <v>39.033</v>
      </c>
      <c r="I225" s="3">
        <v>18.559</v>
      </c>
      <c r="K225" s="13">
        <v>5.041396633271932</v>
      </c>
      <c r="L225">
        <v>110000</v>
      </c>
    </row>
    <row r="226" spans="1:12" ht="12.75">
      <c r="A226">
        <v>15182</v>
      </c>
      <c r="B226" t="s">
        <v>24</v>
      </c>
      <c r="C226" t="s">
        <v>22</v>
      </c>
      <c r="D226" t="s">
        <v>18</v>
      </c>
      <c r="E226" t="s">
        <v>55</v>
      </c>
      <c r="G226" s="3">
        <v>52.356</v>
      </c>
      <c r="I226" s="3">
        <v>31.11</v>
      </c>
      <c r="K226" s="13">
        <v>4.748195782195563</v>
      </c>
      <c r="L226">
        <v>56000</v>
      </c>
    </row>
    <row r="227" spans="1:12" ht="12.75">
      <c r="A227">
        <v>15183</v>
      </c>
      <c r="B227" t="s">
        <v>24</v>
      </c>
      <c r="C227" t="s">
        <v>22</v>
      </c>
      <c r="D227" t="s">
        <v>18</v>
      </c>
      <c r="E227" t="s">
        <v>55</v>
      </c>
      <c r="G227" s="3">
        <v>56.449</v>
      </c>
      <c r="I227" s="3">
        <v>38.488</v>
      </c>
      <c r="K227" s="13">
        <v>3.728434950974255</v>
      </c>
      <c r="L227">
        <v>5350</v>
      </c>
    </row>
    <row r="228" spans="1:12" ht="12.75">
      <c r="A228">
        <v>15184</v>
      </c>
      <c r="B228" t="s">
        <v>24</v>
      </c>
      <c r="C228" t="s">
        <v>22</v>
      </c>
      <c r="D228" t="s">
        <v>18</v>
      </c>
      <c r="E228" t="s">
        <v>55</v>
      </c>
      <c r="G228" s="3">
        <v>46.525</v>
      </c>
      <c r="I228" s="3">
        <v>24.525</v>
      </c>
      <c r="K228" s="13">
        <v>3.055378331375</v>
      </c>
      <c r="L228">
        <v>1135</v>
      </c>
    </row>
    <row r="229" spans="1:12" ht="12.75">
      <c r="A229">
        <v>15185</v>
      </c>
      <c r="B229" t="s">
        <v>24</v>
      </c>
      <c r="C229" t="s">
        <v>22</v>
      </c>
      <c r="D229" t="s">
        <v>18</v>
      </c>
      <c r="E229" t="s">
        <v>55</v>
      </c>
      <c r="G229" s="3">
        <v>35.942</v>
      </c>
      <c r="I229" s="3">
        <v>8.325</v>
      </c>
      <c r="K229" s="13">
        <v>0</v>
      </c>
      <c r="L229">
        <v>0</v>
      </c>
    </row>
    <row r="230" spans="1:12" ht="12.75">
      <c r="A230">
        <v>15186</v>
      </c>
      <c r="B230" t="s">
        <v>24</v>
      </c>
      <c r="C230" t="s">
        <v>22</v>
      </c>
      <c r="D230" t="s">
        <v>18</v>
      </c>
      <c r="E230" t="s">
        <v>55</v>
      </c>
      <c r="G230" s="3">
        <v>45.904</v>
      </c>
      <c r="I230" s="3">
        <v>27.224</v>
      </c>
      <c r="K230" s="13">
        <v>3.477265995424853</v>
      </c>
      <c r="L230">
        <v>3000</v>
      </c>
    </row>
    <row r="231" spans="1:12" ht="12.75">
      <c r="A231">
        <v>15187</v>
      </c>
      <c r="B231" t="s">
        <v>24</v>
      </c>
      <c r="C231" t="s">
        <v>22</v>
      </c>
      <c r="D231" t="s">
        <v>18</v>
      </c>
      <c r="E231" t="s">
        <v>55</v>
      </c>
      <c r="G231" s="3">
        <v>59.429</v>
      </c>
      <c r="I231" s="3">
        <v>165.86</v>
      </c>
      <c r="K231" s="13">
        <v>5.897627641029944</v>
      </c>
      <c r="L231">
        <v>790000</v>
      </c>
    </row>
    <row r="233" spans="1:12" ht="12.75">
      <c r="A233">
        <v>15188</v>
      </c>
      <c r="B233" t="s">
        <v>24</v>
      </c>
      <c r="C233" t="s">
        <v>22</v>
      </c>
      <c r="D233" t="s">
        <v>19</v>
      </c>
      <c r="E233" t="s">
        <v>56</v>
      </c>
      <c r="G233" s="3">
        <v>269.633</v>
      </c>
      <c r="I233" s="3">
        <v>2021.82</v>
      </c>
      <c r="K233" s="13">
        <v>8.27184160885893</v>
      </c>
      <c r="L233">
        <v>187000000</v>
      </c>
    </row>
    <row r="234" spans="1:12" ht="12.75">
      <c r="A234">
        <v>15189</v>
      </c>
      <c r="B234" t="s">
        <v>24</v>
      </c>
      <c r="C234" t="s">
        <v>22</v>
      </c>
      <c r="D234" t="s">
        <v>19</v>
      </c>
      <c r="E234" t="s">
        <v>56</v>
      </c>
      <c r="G234" s="3">
        <v>71.281</v>
      </c>
      <c r="I234" s="3">
        <v>308.585</v>
      </c>
      <c r="K234" s="13">
        <v>7.122215911049768</v>
      </c>
      <c r="L234">
        <v>13250000</v>
      </c>
    </row>
    <row r="235" spans="1:12" ht="12.75">
      <c r="A235">
        <v>15190</v>
      </c>
      <c r="B235" t="s">
        <v>24</v>
      </c>
      <c r="C235" t="s">
        <v>22</v>
      </c>
      <c r="D235" t="s">
        <v>19</v>
      </c>
      <c r="E235" t="s">
        <v>56</v>
      </c>
      <c r="G235" s="3">
        <v>78.869</v>
      </c>
      <c r="I235" s="3">
        <v>616.377</v>
      </c>
      <c r="K235" s="13">
        <v>6.518514071482256</v>
      </c>
      <c r="L235">
        <v>3300000</v>
      </c>
    </row>
    <row r="236" spans="1:12" ht="12.75">
      <c r="A236">
        <v>15191</v>
      </c>
      <c r="B236" t="s">
        <v>24</v>
      </c>
      <c r="C236" t="s">
        <v>22</v>
      </c>
      <c r="D236" t="s">
        <v>19</v>
      </c>
      <c r="E236" t="s">
        <v>56</v>
      </c>
      <c r="G236" s="3">
        <v>169.29</v>
      </c>
      <c r="I236" s="3">
        <v>1819.61</v>
      </c>
      <c r="K236" s="13">
        <v>8.079181249666746</v>
      </c>
      <c r="L236">
        <v>120000000</v>
      </c>
    </row>
    <row r="237" spans="1:12" ht="12.75">
      <c r="A237">
        <v>15192</v>
      </c>
      <c r="B237" t="s">
        <v>24</v>
      </c>
      <c r="C237" t="s">
        <v>22</v>
      </c>
      <c r="D237" t="s">
        <v>19</v>
      </c>
      <c r="E237" t="s">
        <v>56</v>
      </c>
      <c r="G237" s="3">
        <v>43.702</v>
      </c>
      <c r="I237" s="3">
        <v>21.759</v>
      </c>
      <c r="K237" s="13">
        <v>5.361729724250366</v>
      </c>
      <c r="L237">
        <v>230000</v>
      </c>
    </row>
    <row r="238" spans="1:12" ht="12.75">
      <c r="A238">
        <v>15193</v>
      </c>
      <c r="B238" t="s">
        <v>24</v>
      </c>
      <c r="C238" t="s">
        <v>22</v>
      </c>
      <c r="D238" t="s">
        <v>19</v>
      </c>
      <c r="E238" t="s">
        <v>56</v>
      </c>
      <c r="G238" s="3">
        <v>894.913</v>
      </c>
      <c r="I238" s="3">
        <v>2101.07</v>
      </c>
      <c r="K238" s="13">
        <v>8.322219296801988</v>
      </c>
      <c r="L238">
        <v>210000000</v>
      </c>
    </row>
    <row r="239" spans="1:12" ht="12.75">
      <c r="A239">
        <v>15194</v>
      </c>
      <c r="B239" t="s">
        <v>24</v>
      </c>
      <c r="C239" t="s">
        <v>22</v>
      </c>
      <c r="D239" t="s">
        <v>19</v>
      </c>
      <c r="E239" t="s">
        <v>56</v>
      </c>
      <c r="G239" s="3">
        <v>351.573</v>
      </c>
      <c r="I239" s="3">
        <v>1619.28</v>
      </c>
      <c r="K239" s="13">
        <v>7.477121269196145</v>
      </c>
      <c r="L239">
        <v>30000000</v>
      </c>
    </row>
    <row r="241" spans="1:12" ht="12.75">
      <c r="A241">
        <v>15195</v>
      </c>
      <c r="B241" t="s">
        <v>24</v>
      </c>
      <c r="C241" t="s">
        <v>22</v>
      </c>
      <c r="D241" t="s">
        <v>20</v>
      </c>
      <c r="E241" t="s">
        <v>57</v>
      </c>
      <c r="G241" s="3">
        <v>358.656</v>
      </c>
      <c r="I241" s="3">
        <v>596.729</v>
      </c>
      <c r="K241" s="13">
        <v>7.531478929815622</v>
      </c>
      <c r="L241">
        <v>34000000</v>
      </c>
    </row>
    <row r="242" spans="1:12" ht="12.75">
      <c r="A242">
        <v>15196</v>
      </c>
      <c r="B242" t="s">
        <v>24</v>
      </c>
      <c r="C242" t="s">
        <v>22</v>
      </c>
      <c r="D242" t="s">
        <v>20</v>
      </c>
      <c r="E242" t="s">
        <v>57</v>
      </c>
      <c r="G242" s="3">
        <v>1920.26</v>
      </c>
      <c r="I242" s="3">
        <v>542.743</v>
      </c>
      <c r="K242" s="13">
        <v>9.131939295530938</v>
      </c>
      <c r="L242">
        <v>1355000000</v>
      </c>
    </row>
    <row r="243" spans="1:12" ht="12.75">
      <c r="A243">
        <v>15197</v>
      </c>
      <c r="B243" t="s">
        <v>24</v>
      </c>
      <c r="C243" t="s">
        <v>22</v>
      </c>
      <c r="D243" t="s">
        <v>20</v>
      </c>
      <c r="E243" t="s">
        <v>57</v>
      </c>
      <c r="G243" s="3">
        <v>289.356</v>
      </c>
      <c r="I243" s="3">
        <v>178.052</v>
      </c>
      <c r="K243" s="13">
        <v>6.278753829528812</v>
      </c>
      <c r="L243">
        <v>1900000</v>
      </c>
    </row>
    <row r="244" spans="1:12" ht="12.75">
      <c r="A244">
        <v>15198</v>
      </c>
      <c r="B244" t="s">
        <v>24</v>
      </c>
      <c r="C244" t="s">
        <v>22</v>
      </c>
      <c r="D244" t="s">
        <v>20</v>
      </c>
      <c r="E244" t="s">
        <v>57</v>
      </c>
      <c r="G244" s="3">
        <v>219.89</v>
      </c>
      <c r="I244" s="3">
        <v>368.88</v>
      </c>
      <c r="K244" s="13">
        <v>7.7160033519866165</v>
      </c>
      <c r="L244">
        <v>52000000</v>
      </c>
    </row>
    <row r="245" spans="1:12" ht="12.75">
      <c r="A245">
        <v>15199</v>
      </c>
      <c r="B245" t="s">
        <v>24</v>
      </c>
      <c r="C245" t="s">
        <v>22</v>
      </c>
      <c r="D245" t="s">
        <v>20</v>
      </c>
      <c r="E245" t="s">
        <v>57</v>
      </c>
      <c r="G245" s="3">
        <v>1313.48</v>
      </c>
      <c r="I245" s="3">
        <v>664.985</v>
      </c>
      <c r="K245" s="13">
        <v>8.623249291431934</v>
      </c>
      <c r="L245">
        <v>420000000</v>
      </c>
    </row>
    <row r="246" spans="1:12" ht="12.75">
      <c r="A246">
        <v>15200</v>
      </c>
      <c r="B246" t="s">
        <v>24</v>
      </c>
      <c r="C246" t="s">
        <v>22</v>
      </c>
      <c r="D246" t="s">
        <v>20</v>
      </c>
      <c r="E246" t="s">
        <v>57</v>
      </c>
      <c r="G246" s="3">
        <v>1491.43</v>
      </c>
      <c r="I246" s="3">
        <v>775.578</v>
      </c>
      <c r="K246" s="13">
        <v>8.892094603247267</v>
      </c>
      <c r="L246">
        <v>780000000</v>
      </c>
    </row>
    <row r="247" spans="1:12" ht="12.75">
      <c r="A247">
        <v>15201</v>
      </c>
      <c r="B247" t="s">
        <v>24</v>
      </c>
      <c r="C247" t="s">
        <v>22</v>
      </c>
      <c r="D247" t="s">
        <v>20</v>
      </c>
      <c r="E247" t="s">
        <v>57</v>
      </c>
      <c r="G247" s="3">
        <v>1259.51</v>
      </c>
      <c r="I247" s="3">
        <v>1178.84</v>
      </c>
      <c r="K247" s="13">
        <v>9.22271647140764</v>
      </c>
      <c r="L247">
        <v>1670000000</v>
      </c>
    </row>
    <row r="249" spans="1:11" ht="12.75">
      <c r="A249">
        <v>15226</v>
      </c>
      <c r="B249" t="s">
        <v>72</v>
      </c>
      <c r="C249" t="s">
        <v>15</v>
      </c>
      <c r="D249" t="s">
        <v>73</v>
      </c>
      <c r="E249" t="s">
        <v>74</v>
      </c>
      <c r="G249" s="3">
        <v>51.019</v>
      </c>
      <c r="I249" s="3">
        <v>33.199</v>
      </c>
      <c r="K249" s="13">
        <v>0</v>
      </c>
    </row>
    <row r="250" spans="1:11" ht="12.75">
      <c r="A250">
        <v>15227</v>
      </c>
      <c r="B250" t="s">
        <v>72</v>
      </c>
      <c r="C250" t="s">
        <v>15</v>
      </c>
      <c r="D250" t="s">
        <v>73</v>
      </c>
      <c r="E250" t="s">
        <v>74</v>
      </c>
      <c r="G250" s="3">
        <v>61.905</v>
      </c>
      <c r="I250" s="3">
        <v>53.468</v>
      </c>
      <c r="K250" s="13">
        <v>0</v>
      </c>
    </row>
    <row r="251" spans="1:11" ht="12.75">
      <c r="A251">
        <v>15228</v>
      </c>
      <c r="B251" t="s">
        <v>72</v>
      </c>
      <c r="C251" t="s">
        <v>15</v>
      </c>
      <c r="D251" t="s">
        <v>73</v>
      </c>
      <c r="E251" t="s">
        <v>74</v>
      </c>
      <c r="G251" s="3">
        <v>59.31</v>
      </c>
      <c r="I251" s="3">
        <v>243.391</v>
      </c>
      <c r="K251" s="13">
        <v>0</v>
      </c>
    </row>
    <row r="253" spans="1:12" ht="12.75">
      <c r="A253">
        <v>15229</v>
      </c>
      <c r="B253" t="s">
        <v>72</v>
      </c>
      <c r="C253" t="s">
        <v>15</v>
      </c>
      <c r="D253" t="s">
        <v>18</v>
      </c>
      <c r="E253" t="s">
        <v>75</v>
      </c>
      <c r="G253" s="3" t="s">
        <v>121</v>
      </c>
      <c r="K253" s="13">
        <v>0</v>
      </c>
      <c r="L253">
        <v>0</v>
      </c>
    </row>
    <row r="254" spans="1:12" ht="12.75">
      <c r="A254">
        <v>15230</v>
      </c>
      <c r="B254" t="s">
        <v>72</v>
      </c>
      <c r="C254" t="s">
        <v>15</v>
      </c>
      <c r="D254" t="s">
        <v>18</v>
      </c>
      <c r="E254" t="s">
        <v>75</v>
      </c>
      <c r="G254" s="3">
        <v>113.312</v>
      </c>
      <c r="I254" s="3">
        <v>389.723</v>
      </c>
      <c r="K254" s="13">
        <v>0</v>
      </c>
      <c r="L254">
        <v>0</v>
      </c>
    </row>
    <row r="255" spans="1:12" ht="12.75">
      <c r="A255">
        <v>15231</v>
      </c>
      <c r="B255" t="s">
        <v>72</v>
      </c>
      <c r="C255" t="s">
        <v>15</v>
      </c>
      <c r="D255" t="s">
        <v>18</v>
      </c>
      <c r="E255" t="s">
        <v>75</v>
      </c>
      <c r="G255" s="3">
        <v>62.05</v>
      </c>
      <c r="I255" s="3">
        <v>182.294</v>
      </c>
      <c r="K255" s="13">
        <v>0</v>
      </c>
      <c r="L255">
        <v>0</v>
      </c>
    </row>
    <row r="256" spans="1:12" ht="12.75">
      <c r="A256">
        <v>15232</v>
      </c>
      <c r="B256" t="s">
        <v>72</v>
      </c>
      <c r="C256" t="s">
        <v>15</v>
      </c>
      <c r="D256" t="s">
        <v>18</v>
      </c>
      <c r="E256" t="s">
        <v>75</v>
      </c>
      <c r="G256" s="3">
        <v>50.678</v>
      </c>
      <c r="I256" s="3">
        <v>115.288</v>
      </c>
      <c r="K256" s="13">
        <v>1.0413926851582251</v>
      </c>
      <c r="L256">
        <v>10</v>
      </c>
    </row>
    <row r="257" spans="1:12" ht="12.75">
      <c r="A257">
        <v>15233</v>
      </c>
      <c r="B257" t="s">
        <v>72</v>
      </c>
      <c r="C257" t="s">
        <v>15</v>
      </c>
      <c r="D257" t="s">
        <v>18</v>
      </c>
      <c r="E257" t="s">
        <v>75</v>
      </c>
      <c r="G257" s="3">
        <v>74.708</v>
      </c>
      <c r="I257" s="3">
        <v>222.404</v>
      </c>
      <c r="K257" s="13">
        <v>1.0413926851582251</v>
      </c>
      <c r="L257">
        <v>10</v>
      </c>
    </row>
    <row r="258" spans="1:12" ht="12.75">
      <c r="A258">
        <v>15234</v>
      </c>
      <c r="B258" t="s">
        <v>72</v>
      </c>
      <c r="C258" t="s">
        <v>15</v>
      </c>
      <c r="D258" t="s">
        <v>18</v>
      </c>
      <c r="E258" t="s">
        <v>75</v>
      </c>
      <c r="G258" s="3">
        <v>51.815</v>
      </c>
      <c r="I258" s="3">
        <v>220.491</v>
      </c>
      <c r="K258" s="13">
        <v>1.7853298350107671</v>
      </c>
      <c r="L258">
        <v>60</v>
      </c>
    </row>
    <row r="259" spans="1:12" ht="12.75">
      <c r="A259">
        <v>15235</v>
      </c>
      <c r="B259" t="s">
        <v>72</v>
      </c>
      <c r="C259" t="s">
        <v>15</v>
      </c>
      <c r="D259" t="s">
        <v>18</v>
      </c>
      <c r="E259" t="s">
        <v>75</v>
      </c>
      <c r="G259" s="3">
        <v>50.518</v>
      </c>
      <c r="I259" s="3">
        <v>74.643</v>
      </c>
      <c r="K259" s="13">
        <v>0</v>
      </c>
      <c r="L259">
        <v>0</v>
      </c>
    </row>
    <row r="261" spans="1:12" ht="12.75">
      <c r="A261">
        <v>15236</v>
      </c>
      <c r="B261" t="s">
        <v>72</v>
      </c>
      <c r="C261" t="s">
        <v>15</v>
      </c>
      <c r="D261" t="s">
        <v>19</v>
      </c>
      <c r="E261" t="s">
        <v>76</v>
      </c>
      <c r="G261" s="3">
        <v>46.366</v>
      </c>
      <c r="I261" s="3">
        <v>78.14</v>
      </c>
      <c r="K261" s="13">
        <v>2.303196057420489</v>
      </c>
      <c r="L261">
        <v>200</v>
      </c>
    </row>
    <row r="262" spans="1:12" ht="12.75">
      <c r="A262">
        <v>15237</v>
      </c>
      <c r="B262" t="s">
        <v>72</v>
      </c>
      <c r="C262" t="s">
        <v>15</v>
      </c>
      <c r="D262" t="s">
        <v>19</v>
      </c>
      <c r="E262" t="s">
        <v>76</v>
      </c>
      <c r="G262" s="3">
        <v>59.644</v>
      </c>
      <c r="I262" s="3">
        <v>152.291</v>
      </c>
      <c r="K262" s="13">
        <v>1.4913616938342726</v>
      </c>
      <c r="L262">
        <v>30</v>
      </c>
    </row>
    <row r="263" spans="1:12" ht="12.75">
      <c r="A263">
        <v>15238</v>
      </c>
      <c r="B263" t="s">
        <v>72</v>
      </c>
      <c r="C263" t="s">
        <v>15</v>
      </c>
      <c r="D263" t="s">
        <v>19</v>
      </c>
      <c r="E263" t="s">
        <v>76</v>
      </c>
      <c r="G263" s="3">
        <v>121.315</v>
      </c>
      <c r="I263" s="3">
        <v>160.419</v>
      </c>
      <c r="K263" s="13">
        <v>1.7853298350107671</v>
      </c>
      <c r="L263">
        <v>60</v>
      </c>
    </row>
    <row r="264" spans="1:12" ht="12.75">
      <c r="A264">
        <v>15239</v>
      </c>
      <c r="B264" t="s">
        <v>72</v>
      </c>
      <c r="C264" t="s">
        <v>15</v>
      </c>
      <c r="D264" t="s">
        <v>19</v>
      </c>
      <c r="E264" t="s">
        <v>76</v>
      </c>
      <c r="G264" s="3">
        <v>75.799</v>
      </c>
      <c r="I264" s="3">
        <v>99.626</v>
      </c>
      <c r="K264" s="13">
        <v>0</v>
      </c>
      <c r="L264">
        <v>0</v>
      </c>
    </row>
    <row r="265" spans="1:12" ht="12.75">
      <c r="A265">
        <v>15240</v>
      </c>
      <c r="B265" t="s">
        <v>72</v>
      </c>
      <c r="C265" t="s">
        <v>15</v>
      </c>
      <c r="D265" t="s">
        <v>19</v>
      </c>
      <c r="E265" t="s">
        <v>76</v>
      </c>
      <c r="G265" s="3">
        <v>55.765</v>
      </c>
      <c r="I265" s="3">
        <v>64.313</v>
      </c>
      <c r="K265" s="13">
        <v>1.0413926851582251</v>
      </c>
      <c r="L265">
        <v>10</v>
      </c>
    </row>
    <row r="266" spans="1:12" ht="12.75">
      <c r="A266">
        <v>15241</v>
      </c>
      <c r="B266" t="s">
        <v>72</v>
      </c>
      <c r="C266" t="s">
        <v>15</v>
      </c>
      <c r="D266" t="s">
        <v>19</v>
      </c>
      <c r="E266" t="s">
        <v>76</v>
      </c>
      <c r="G266" s="3">
        <v>125.656</v>
      </c>
      <c r="I266" s="3">
        <v>271.187</v>
      </c>
      <c r="K266" s="13">
        <v>1.0413926851582251</v>
      </c>
      <c r="L266">
        <v>10</v>
      </c>
    </row>
    <row r="267" spans="1:12" ht="12.75">
      <c r="A267">
        <v>15242</v>
      </c>
      <c r="B267" t="s">
        <v>72</v>
      </c>
      <c r="C267" t="s">
        <v>15</v>
      </c>
      <c r="D267" t="s">
        <v>19</v>
      </c>
      <c r="E267" t="s">
        <v>76</v>
      </c>
      <c r="G267" s="3">
        <v>54.109</v>
      </c>
      <c r="I267" s="3">
        <v>79.605</v>
      </c>
      <c r="K267" s="13">
        <v>1.9084850188786497</v>
      </c>
      <c r="L267">
        <v>80</v>
      </c>
    </row>
    <row r="269" spans="1:12" ht="12.75">
      <c r="A269">
        <v>15243</v>
      </c>
      <c r="B269" t="s">
        <v>72</v>
      </c>
      <c r="C269" t="s">
        <v>15</v>
      </c>
      <c r="D269" t="s">
        <v>20</v>
      </c>
      <c r="E269" t="s">
        <v>77</v>
      </c>
      <c r="G269" s="3">
        <v>2012.03</v>
      </c>
      <c r="I269" s="3">
        <v>199.668</v>
      </c>
      <c r="K269" s="13">
        <v>3.6628522332647964</v>
      </c>
      <c r="L269">
        <v>4600</v>
      </c>
    </row>
    <row r="270" spans="1:12" ht="12.75">
      <c r="A270">
        <v>15244</v>
      </c>
      <c r="B270" t="s">
        <v>72</v>
      </c>
      <c r="C270" t="s">
        <v>15</v>
      </c>
      <c r="D270" t="s">
        <v>20</v>
      </c>
      <c r="E270" t="s">
        <v>77</v>
      </c>
      <c r="G270" s="3">
        <v>1313.48</v>
      </c>
      <c r="I270" s="3">
        <v>148.281</v>
      </c>
      <c r="K270" s="13">
        <v>3.9191304138606142</v>
      </c>
      <c r="L270">
        <v>8300</v>
      </c>
    </row>
    <row r="271" spans="1:12" ht="12.75">
      <c r="A271">
        <v>15245</v>
      </c>
      <c r="B271" t="s">
        <v>72</v>
      </c>
      <c r="C271" t="s">
        <v>15</v>
      </c>
      <c r="D271" t="s">
        <v>20</v>
      </c>
      <c r="E271" t="s">
        <v>77</v>
      </c>
      <c r="G271" s="3">
        <v>1793.49</v>
      </c>
      <c r="I271" s="3">
        <v>64.124</v>
      </c>
      <c r="K271" s="13">
        <v>4.110623375233331</v>
      </c>
      <c r="L271">
        <v>12900</v>
      </c>
    </row>
    <row r="272" spans="1:12" ht="12.75">
      <c r="A272">
        <v>15246</v>
      </c>
      <c r="B272" t="s">
        <v>72</v>
      </c>
      <c r="C272" t="s">
        <v>15</v>
      </c>
      <c r="D272" t="s">
        <v>20</v>
      </c>
      <c r="E272" t="s">
        <v>77</v>
      </c>
      <c r="G272" s="3">
        <v>1690.71</v>
      </c>
      <c r="I272" s="3">
        <v>450.552</v>
      </c>
      <c r="K272" s="13">
        <v>3.720242018287057</v>
      </c>
      <c r="L272">
        <v>5250</v>
      </c>
    </row>
    <row r="273" spans="1:12" ht="12.75">
      <c r="A273">
        <v>15247</v>
      </c>
      <c r="B273" t="s">
        <v>72</v>
      </c>
      <c r="C273" t="s">
        <v>15</v>
      </c>
      <c r="D273" t="s">
        <v>20</v>
      </c>
      <c r="E273" t="s">
        <v>77</v>
      </c>
      <c r="G273" s="3">
        <v>2187.33</v>
      </c>
      <c r="I273" s="3">
        <v>143.04</v>
      </c>
      <c r="K273" s="13">
        <v>4.056942945672877</v>
      </c>
      <c r="L273">
        <v>11400</v>
      </c>
    </row>
    <row r="274" spans="1:12" ht="12.75">
      <c r="A274">
        <v>15248</v>
      </c>
      <c r="B274" t="s">
        <v>72</v>
      </c>
      <c r="C274" t="s">
        <v>15</v>
      </c>
      <c r="D274" t="s">
        <v>20</v>
      </c>
      <c r="E274" t="s">
        <v>77</v>
      </c>
      <c r="G274" s="3">
        <v>3090.2</v>
      </c>
      <c r="I274" s="3">
        <v>81.707</v>
      </c>
      <c r="K274" s="13">
        <v>3.934548947666147</v>
      </c>
      <c r="L274">
        <v>8600</v>
      </c>
    </row>
    <row r="275" spans="1:12" ht="12.75">
      <c r="A275">
        <v>15249</v>
      </c>
      <c r="B275" t="s">
        <v>72</v>
      </c>
      <c r="C275" t="s">
        <v>15</v>
      </c>
      <c r="D275" t="s">
        <v>20</v>
      </c>
      <c r="E275" t="s">
        <v>77</v>
      </c>
      <c r="G275" s="3">
        <v>1642.1</v>
      </c>
      <c r="I275" s="3">
        <v>74.702</v>
      </c>
      <c r="K275" s="13">
        <v>3.88371820196396</v>
      </c>
      <c r="L275">
        <v>7650</v>
      </c>
    </row>
    <row r="277" spans="1:11" ht="12.75">
      <c r="A277">
        <v>15250</v>
      </c>
      <c r="B277" t="s">
        <v>72</v>
      </c>
      <c r="C277" t="s">
        <v>21</v>
      </c>
      <c r="D277" t="s">
        <v>73</v>
      </c>
      <c r="E277" t="s">
        <v>78</v>
      </c>
      <c r="G277" s="3">
        <v>52.664</v>
      </c>
      <c r="I277" s="3">
        <v>54.779</v>
      </c>
      <c r="K277" s="13">
        <v>0</v>
      </c>
    </row>
    <row r="278" spans="1:11" ht="12.75">
      <c r="A278">
        <v>15251</v>
      </c>
      <c r="B278" t="s">
        <v>72</v>
      </c>
      <c r="C278" t="s">
        <v>21</v>
      </c>
      <c r="D278" t="s">
        <v>73</v>
      </c>
      <c r="E278" t="s">
        <v>78</v>
      </c>
      <c r="G278" s="3">
        <v>49.717</v>
      </c>
      <c r="I278" s="3">
        <v>100.816</v>
      </c>
      <c r="K278" s="13">
        <v>0</v>
      </c>
    </row>
    <row r="280" spans="1:12" ht="12.75">
      <c r="A280">
        <v>15252</v>
      </c>
      <c r="B280" t="s">
        <v>72</v>
      </c>
      <c r="C280" t="s">
        <v>21</v>
      </c>
      <c r="D280" t="s">
        <v>18</v>
      </c>
      <c r="E280" t="s">
        <v>79</v>
      </c>
      <c r="G280" s="3">
        <v>41.114</v>
      </c>
      <c r="I280" s="3">
        <v>44.615</v>
      </c>
      <c r="K280" s="13">
        <v>0</v>
      </c>
      <c r="L280">
        <v>0</v>
      </c>
    </row>
    <row r="281" spans="1:12" ht="12.75">
      <c r="A281">
        <v>15253</v>
      </c>
      <c r="B281" t="s">
        <v>72</v>
      </c>
      <c r="C281" t="s">
        <v>21</v>
      </c>
      <c r="D281" t="s">
        <v>18</v>
      </c>
      <c r="E281" t="s">
        <v>79</v>
      </c>
      <c r="G281" s="3">
        <v>71.408</v>
      </c>
      <c r="I281" s="3">
        <v>75.186</v>
      </c>
      <c r="K281" s="13">
        <v>0</v>
      </c>
      <c r="L281">
        <v>0</v>
      </c>
    </row>
    <row r="282" spans="1:12" ht="12.75">
      <c r="A282">
        <v>15254</v>
      </c>
      <c r="B282" t="s">
        <v>72</v>
      </c>
      <c r="C282" t="s">
        <v>21</v>
      </c>
      <c r="D282" t="s">
        <v>18</v>
      </c>
      <c r="E282" t="s">
        <v>79</v>
      </c>
      <c r="G282" s="3">
        <v>70.252</v>
      </c>
      <c r="I282" s="3">
        <v>72.044</v>
      </c>
      <c r="K282" s="13">
        <v>0</v>
      </c>
      <c r="L282">
        <v>0</v>
      </c>
    </row>
    <row r="283" spans="1:12" ht="12.75">
      <c r="A283">
        <v>15255</v>
      </c>
      <c r="B283" t="s">
        <v>72</v>
      </c>
      <c r="C283" t="s">
        <v>21</v>
      </c>
      <c r="D283" t="s">
        <v>18</v>
      </c>
      <c r="E283" t="s">
        <v>79</v>
      </c>
      <c r="G283" s="3">
        <v>54.941</v>
      </c>
      <c r="I283" s="3">
        <v>65.455</v>
      </c>
      <c r="K283" s="13">
        <v>0</v>
      </c>
      <c r="L283">
        <v>0</v>
      </c>
    </row>
    <row r="284" spans="1:12" ht="12.75">
      <c r="A284">
        <v>15256</v>
      </c>
      <c r="B284" t="s">
        <v>72</v>
      </c>
      <c r="C284" t="s">
        <v>21</v>
      </c>
      <c r="D284" t="s">
        <v>18</v>
      </c>
      <c r="E284" t="s">
        <v>79</v>
      </c>
      <c r="G284" s="3">
        <v>45.761</v>
      </c>
      <c r="I284" s="3">
        <v>49.354</v>
      </c>
      <c r="K284" s="13">
        <v>2.2068258760318495</v>
      </c>
      <c r="L284">
        <v>160</v>
      </c>
    </row>
    <row r="285" spans="1:12" ht="12.75">
      <c r="A285">
        <v>15257</v>
      </c>
      <c r="B285" t="s">
        <v>72</v>
      </c>
      <c r="C285" t="s">
        <v>21</v>
      </c>
      <c r="D285" t="s">
        <v>18</v>
      </c>
      <c r="E285" t="s">
        <v>79</v>
      </c>
      <c r="G285" s="3">
        <v>68.02</v>
      </c>
      <c r="I285" s="3">
        <v>109.933</v>
      </c>
      <c r="K285" s="13">
        <v>0</v>
      </c>
      <c r="L285">
        <v>0</v>
      </c>
    </row>
    <row r="286" spans="1:12" ht="12.75">
      <c r="A286">
        <v>15258</v>
      </c>
      <c r="B286" t="s">
        <v>72</v>
      </c>
      <c r="C286" t="s">
        <v>21</v>
      </c>
      <c r="D286" t="s">
        <v>18</v>
      </c>
      <c r="E286" t="s">
        <v>79</v>
      </c>
      <c r="G286" s="3">
        <v>116.301</v>
      </c>
      <c r="I286" s="3">
        <v>110.626</v>
      </c>
      <c r="K286" s="13">
        <v>0</v>
      </c>
      <c r="L286">
        <v>0</v>
      </c>
    </row>
    <row r="288" spans="1:12" ht="12.75">
      <c r="A288">
        <v>15259</v>
      </c>
      <c r="B288" t="s">
        <v>72</v>
      </c>
      <c r="C288" t="s">
        <v>21</v>
      </c>
      <c r="D288" t="s">
        <v>19</v>
      </c>
      <c r="E288" t="s">
        <v>80</v>
      </c>
      <c r="G288" s="3">
        <v>53.943</v>
      </c>
      <c r="I288" s="3">
        <v>65.458</v>
      </c>
      <c r="K288" s="13">
        <v>0</v>
      </c>
      <c r="L288">
        <v>0</v>
      </c>
    </row>
    <row r="289" spans="1:12" ht="12.75">
      <c r="A289">
        <v>15260</v>
      </c>
      <c r="B289" t="s">
        <v>72</v>
      </c>
      <c r="C289" t="s">
        <v>21</v>
      </c>
      <c r="D289" t="s">
        <v>19</v>
      </c>
      <c r="E289" t="s">
        <v>80</v>
      </c>
      <c r="G289" s="3">
        <v>80.621</v>
      </c>
      <c r="I289" s="3">
        <v>79.938</v>
      </c>
      <c r="J289" t="s">
        <v>119</v>
      </c>
      <c r="K289" s="13">
        <v>3.342620042553348</v>
      </c>
      <c r="L289" s="3">
        <v>2200</v>
      </c>
    </row>
    <row r="290" spans="1:12" ht="12.75">
      <c r="A290">
        <v>15261</v>
      </c>
      <c r="B290" t="s">
        <v>72</v>
      </c>
      <c r="C290" t="s">
        <v>21</v>
      </c>
      <c r="D290" t="s">
        <v>19</v>
      </c>
      <c r="E290" t="s">
        <v>80</v>
      </c>
      <c r="G290" s="3">
        <v>44.027</v>
      </c>
      <c r="I290" s="3">
        <v>49.971</v>
      </c>
      <c r="K290" s="13">
        <v>1.0413926851582251</v>
      </c>
      <c r="L290" s="3">
        <v>10</v>
      </c>
    </row>
    <row r="291" spans="1:12" ht="12.75">
      <c r="A291">
        <v>15262</v>
      </c>
      <c r="B291" t="s">
        <v>72</v>
      </c>
      <c r="C291" t="s">
        <v>21</v>
      </c>
      <c r="D291" t="s">
        <v>19</v>
      </c>
      <c r="E291" t="s">
        <v>80</v>
      </c>
      <c r="G291" s="3">
        <v>30.243</v>
      </c>
      <c r="I291" s="3">
        <v>37.334</v>
      </c>
      <c r="K291" s="13">
        <v>1.3222192947339193</v>
      </c>
      <c r="L291" s="3">
        <v>20</v>
      </c>
    </row>
    <row r="292" spans="1:12" ht="12.75">
      <c r="A292">
        <v>15263</v>
      </c>
      <c r="B292" t="s">
        <v>72</v>
      </c>
      <c r="C292" t="s">
        <v>21</v>
      </c>
      <c r="D292" t="s">
        <v>19</v>
      </c>
      <c r="E292" t="s">
        <v>80</v>
      </c>
      <c r="G292" s="3">
        <v>37.97</v>
      </c>
      <c r="I292" s="3">
        <v>43.737</v>
      </c>
      <c r="K292" s="13">
        <v>2.2810333672477277</v>
      </c>
      <c r="L292" s="3">
        <v>190</v>
      </c>
    </row>
    <row r="293" spans="1:12" ht="12.75">
      <c r="A293">
        <v>15264</v>
      </c>
      <c r="B293" t="s">
        <v>72</v>
      </c>
      <c r="C293" t="s">
        <v>21</v>
      </c>
      <c r="D293" t="s">
        <v>19</v>
      </c>
      <c r="E293" t="s">
        <v>80</v>
      </c>
      <c r="G293" s="3">
        <v>43.871</v>
      </c>
      <c r="I293" s="3">
        <v>51.173</v>
      </c>
      <c r="K293" s="13">
        <v>0</v>
      </c>
      <c r="L293" s="3">
        <v>0</v>
      </c>
    </row>
    <row r="294" spans="1:12" ht="12.75">
      <c r="A294">
        <v>15265</v>
      </c>
      <c r="B294" t="s">
        <v>72</v>
      </c>
      <c r="C294" t="s">
        <v>21</v>
      </c>
      <c r="D294" t="s">
        <v>19</v>
      </c>
      <c r="E294" t="s">
        <v>80</v>
      </c>
      <c r="G294" s="3">
        <v>47.154</v>
      </c>
      <c r="I294" s="3">
        <v>53.192</v>
      </c>
      <c r="K294" s="13">
        <v>2.0043213737826426</v>
      </c>
      <c r="L294" s="3">
        <v>100</v>
      </c>
    </row>
    <row r="296" spans="1:12" ht="12.75">
      <c r="A296">
        <v>15266</v>
      </c>
      <c r="B296" t="s">
        <v>72</v>
      </c>
      <c r="C296" t="s">
        <v>21</v>
      </c>
      <c r="D296" t="s">
        <v>20</v>
      </c>
      <c r="E296" t="s">
        <v>81</v>
      </c>
      <c r="G296" s="3">
        <v>271.809</v>
      </c>
      <c r="I296" s="3">
        <v>72.896</v>
      </c>
      <c r="K296" s="13">
        <v>3.342620042553348</v>
      </c>
      <c r="L296">
        <v>2200</v>
      </c>
    </row>
    <row r="297" spans="1:12" ht="12.75">
      <c r="A297">
        <v>15267</v>
      </c>
      <c r="B297" t="s">
        <v>72</v>
      </c>
      <c r="C297" t="s">
        <v>21</v>
      </c>
      <c r="D297" t="s">
        <v>20</v>
      </c>
      <c r="E297" t="s">
        <v>81</v>
      </c>
      <c r="G297" s="3">
        <v>152.32</v>
      </c>
      <c r="I297" s="3">
        <v>25.649</v>
      </c>
      <c r="K297" s="13">
        <v>3.079543007402906</v>
      </c>
      <c r="L297">
        <v>1200</v>
      </c>
    </row>
    <row r="298" spans="1:12" ht="12.75">
      <c r="A298">
        <v>15268</v>
      </c>
      <c r="B298" t="s">
        <v>72</v>
      </c>
      <c r="C298" t="s">
        <v>21</v>
      </c>
      <c r="D298" t="s">
        <v>20</v>
      </c>
      <c r="E298" t="s">
        <v>81</v>
      </c>
      <c r="G298" s="3">
        <v>232.073</v>
      </c>
      <c r="I298" s="3">
        <v>50.276</v>
      </c>
      <c r="K298" s="13">
        <v>2.4785664955938436</v>
      </c>
      <c r="L298">
        <v>300</v>
      </c>
    </row>
    <row r="299" spans="1:12" ht="12.75">
      <c r="A299">
        <v>15269</v>
      </c>
      <c r="B299" t="s">
        <v>72</v>
      </c>
      <c r="C299" t="s">
        <v>21</v>
      </c>
      <c r="D299" t="s">
        <v>20</v>
      </c>
      <c r="E299" t="s">
        <v>81</v>
      </c>
      <c r="G299" s="3">
        <v>186.317</v>
      </c>
      <c r="I299" s="3">
        <v>56.044</v>
      </c>
      <c r="K299" s="13">
        <v>3.000434077479319</v>
      </c>
      <c r="L299">
        <v>1000</v>
      </c>
    </row>
    <row r="300" spans="1:12" ht="12.75">
      <c r="A300">
        <v>15270</v>
      </c>
      <c r="B300" t="s">
        <v>72</v>
      </c>
      <c r="C300" t="s">
        <v>21</v>
      </c>
      <c r="D300" t="s">
        <v>20</v>
      </c>
      <c r="E300" t="s">
        <v>81</v>
      </c>
      <c r="G300" s="3">
        <v>266.515</v>
      </c>
      <c r="I300" s="3">
        <v>100.088</v>
      </c>
      <c r="K300" s="13">
        <v>3.9685296443748395</v>
      </c>
      <c r="L300">
        <v>9300</v>
      </c>
    </row>
    <row r="301" spans="1:12" ht="12.75">
      <c r="A301">
        <v>15271</v>
      </c>
      <c r="B301" t="s">
        <v>72</v>
      </c>
      <c r="C301" t="s">
        <v>21</v>
      </c>
      <c r="D301" t="s">
        <v>20</v>
      </c>
      <c r="E301" t="s">
        <v>81</v>
      </c>
      <c r="G301" s="3">
        <v>163.644</v>
      </c>
      <c r="I301" s="3">
        <v>52.481</v>
      </c>
      <c r="K301" s="13">
        <v>3.239549720840473</v>
      </c>
      <c r="L301">
        <v>1735</v>
      </c>
    </row>
    <row r="302" spans="1:12" ht="12.75">
      <c r="A302">
        <v>15272</v>
      </c>
      <c r="B302" t="s">
        <v>72</v>
      </c>
      <c r="C302" t="s">
        <v>21</v>
      </c>
      <c r="D302" t="s">
        <v>20</v>
      </c>
      <c r="E302" t="s">
        <v>81</v>
      </c>
      <c r="K302" s="13">
        <v>2.699837725867246</v>
      </c>
      <c r="L302">
        <v>500</v>
      </c>
    </row>
    <row r="304" spans="1:9" ht="12.75">
      <c r="A304">
        <v>15273</v>
      </c>
      <c r="B304" t="s">
        <v>72</v>
      </c>
      <c r="C304" t="s">
        <v>22</v>
      </c>
      <c r="D304" t="s">
        <v>73</v>
      </c>
      <c r="E304" t="s">
        <v>82</v>
      </c>
      <c r="G304" s="3">
        <v>59.983</v>
      </c>
      <c r="I304" s="3">
        <v>65.646</v>
      </c>
    </row>
    <row r="305" spans="1:9" ht="12.75">
      <c r="A305">
        <v>15274</v>
      </c>
      <c r="B305" t="s">
        <v>72</v>
      </c>
      <c r="C305" t="s">
        <v>22</v>
      </c>
      <c r="D305" t="s">
        <v>73</v>
      </c>
      <c r="E305" t="s">
        <v>82</v>
      </c>
      <c r="G305" s="3">
        <v>34.757</v>
      </c>
      <c r="I305" s="3">
        <v>37.552</v>
      </c>
    </row>
    <row r="307" spans="1:12" ht="12.75">
      <c r="A307">
        <v>15275</v>
      </c>
      <c r="B307" t="s">
        <v>72</v>
      </c>
      <c r="C307" t="s">
        <v>22</v>
      </c>
      <c r="D307" t="s">
        <v>18</v>
      </c>
      <c r="E307" t="s">
        <v>83</v>
      </c>
      <c r="G307" s="3">
        <v>47.162</v>
      </c>
      <c r="I307" s="3">
        <v>43.355</v>
      </c>
      <c r="K307" s="13">
        <v>0</v>
      </c>
      <c r="L307" s="3">
        <v>0</v>
      </c>
    </row>
    <row r="308" spans="1:12" ht="12.75">
      <c r="A308">
        <v>15276</v>
      </c>
      <c r="B308" t="s">
        <v>72</v>
      </c>
      <c r="C308" t="s">
        <v>22</v>
      </c>
      <c r="D308" t="s">
        <v>18</v>
      </c>
      <c r="E308" t="s">
        <v>83</v>
      </c>
      <c r="G308" s="3">
        <v>34.043</v>
      </c>
      <c r="I308" s="3">
        <v>29.614</v>
      </c>
      <c r="K308" s="13">
        <v>0</v>
      </c>
      <c r="L308" s="3">
        <v>0</v>
      </c>
    </row>
    <row r="309" spans="1:12" ht="12.75">
      <c r="A309">
        <v>15277</v>
      </c>
      <c r="B309" t="s">
        <v>72</v>
      </c>
      <c r="C309" t="s">
        <v>22</v>
      </c>
      <c r="D309" t="s">
        <v>18</v>
      </c>
      <c r="E309" t="s">
        <v>83</v>
      </c>
      <c r="G309" s="3">
        <v>42.485</v>
      </c>
      <c r="I309" s="3">
        <v>41.426</v>
      </c>
      <c r="K309" s="13">
        <v>0</v>
      </c>
      <c r="L309" s="3">
        <v>0</v>
      </c>
    </row>
    <row r="310" spans="1:12" ht="12.75">
      <c r="A310">
        <v>15278</v>
      </c>
      <c r="B310" t="s">
        <v>72</v>
      </c>
      <c r="C310" t="s">
        <v>22</v>
      </c>
      <c r="D310" t="s">
        <v>18</v>
      </c>
      <c r="E310" t="s">
        <v>83</v>
      </c>
      <c r="G310" s="3">
        <v>35.915</v>
      </c>
      <c r="I310" s="3">
        <v>35.738</v>
      </c>
      <c r="K310" s="13">
        <v>0</v>
      </c>
      <c r="L310" s="3">
        <v>0</v>
      </c>
    </row>
    <row r="311" spans="1:12" ht="12.75">
      <c r="A311">
        <v>15279</v>
      </c>
      <c r="B311" t="s">
        <v>72</v>
      </c>
      <c r="C311" t="s">
        <v>22</v>
      </c>
      <c r="D311" t="s">
        <v>18</v>
      </c>
      <c r="E311" t="s">
        <v>83</v>
      </c>
      <c r="G311" s="3">
        <v>34.041</v>
      </c>
      <c r="I311" s="3">
        <v>33.911</v>
      </c>
      <c r="K311" s="13">
        <v>0</v>
      </c>
      <c r="L311" s="3">
        <v>0</v>
      </c>
    </row>
    <row r="312" spans="1:12" ht="12.75">
      <c r="A312">
        <v>15280</v>
      </c>
      <c r="B312" t="s">
        <v>72</v>
      </c>
      <c r="C312" t="s">
        <v>22</v>
      </c>
      <c r="D312" t="s">
        <v>18</v>
      </c>
      <c r="E312" t="s">
        <v>83</v>
      </c>
      <c r="G312" s="3">
        <v>33.19</v>
      </c>
      <c r="I312" s="3">
        <v>33.292</v>
      </c>
      <c r="K312" s="13">
        <v>0</v>
      </c>
      <c r="L312" s="3">
        <v>0</v>
      </c>
    </row>
    <row r="313" spans="1:12" ht="12.75">
      <c r="A313">
        <v>15281</v>
      </c>
      <c r="B313" t="s">
        <v>72</v>
      </c>
      <c r="C313" t="s">
        <v>22</v>
      </c>
      <c r="D313" t="s">
        <v>18</v>
      </c>
      <c r="E313" t="s">
        <v>83</v>
      </c>
      <c r="G313" s="3">
        <v>37.673</v>
      </c>
      <c r="I313" s="3">
        <v>38.646</v>
      </c>
      <c r="K313" s="13">
        <v>0</v>
      </c>
      <c r="L313">
        <v>0</v>
      </c>
    </row>
    <row r="315" spans="1:12" ht="12.75">
      <c r="A315">
        <v>15282</v>
      </c>
      <c r="B315" t="s">
        <v>72</v>
      </c>
      <c r="C315" t="s">
        <v>22</v>
      </c>
      <c r="D315" t="s">
        <v>19</v>
      </c>
      <c r="E315" t="s">
        <v>84</v>
      </c>
      <c r="G315" s="3">
        <v>26.453</v>
      </c>
      <c r="I315" s="3">
        <v>24.546</v>
      </c>
      <c r="K315" s="13">
        <v>0</v>
      </c>
      <c r="L315">
        <v>0</v>
      </c>
    </row>
    <row r="316" spans="1:12" ht="12.75">
      <c r="A316">
        <v>15283</v>
      </c>
      <c r="B316" t="s">
        <v>72</v>
      </c>
      <c r="C316" t="s">
        <v>22</v>
      </c>
      <c r="D316" t="s">
        <v>19</v>
      </c>
      <c r="E316" t="s">
        <v>84</v>
      </c>
      <c r="G316" s="3">
        <v>50.776</v>
      </c>
      <c r="I316" s="3">
        <v>53.24</v>
      </c>
      <c r="K316" s="13">
        <v>3.748265572668741</v>
      </c>
      <c r="L316">
        <v>5600</v>
      </c>
    </row>
    <row r="317" spans="1:12" ht="12.75">
      <c r="A317">
        <v>15284</v>
      </c>
      <c r="B317" t="s">
        <v>72</v>
      </c>
      <c r="C317" t="s">
        <v>22</v>
      </c>
      <c r="D317" t="s">
        <v>19</v>
      </c>
      <c r="E317" t="s">
        <v>84</v>
      </c>
      <c r="G317" s="3">
        <v>51.771</v>
      </c>
      <c r="I317" s="3">
        <v>59.459</v>
      </c>
      <c r="K317" s="13">
        <v>2.586587304671755</v>
      </c>
      <c r="L317">
        <v>385</v>
      </c>
    </row>
    <row r="318" spans="1:12" ht="12.75">
      <c r="A318">
        <v>15285</v>
      </c>
      <c r="B318" t="s">
        <v>72</v>
      </c>
      <c r="C318" t="s">
        <v>22</v>
      </c>
      <c r="D318" t="s">
        <v>19</v>
      </c>
      <c r="E318" t="s">
        <v>84</v>
      </c>
      <c r="G318" s="3">
        <v>977.329</v>
      </c>
      <c r="I318" s="3">
        <v>2000</v>
      </c>
      <c r="J318" t="s">
        <v>120</v>
      </c>
      <c r="K318" s="13">
        <v>7.04139272463954</v>
      </c>
      <c r="L318">
        <v>11000000</v>
      </c>
    </row>
    <row r="319" spans="1:12" ht="12.75">
      <c r="A319">
        <v>15286</v>
      </c>
      <c r="B319" t="s">
        <v>72</v>
      </c>
      <c r="C319" t="s">
        <v>22</v>
      </c>
      <c r="D319" t="s">
        <v>19</v>
      </c>
      <c r="E319" t="s">
        <v>84</v>
      </c>
      <c r="G319" s="3">
        <v>43.878</v>
      </c>
      <c r="I319" s="3">
        <v>46.016</v>
      </c>
      <c r="K319" s="13">
        <v>0</v>
      </c>
      <c r="L319">
        <v>0</v>
      </c>
    </row>
    <row r="320" spans="1:12" ht="12.75">
      <c r="A320">
        <v>15287</v>
      </c>
      <c r="B320" t="s">
        <v>72</v>
      </c>
      <c r="C320" t="s">
        <v>22</v>
      </c>
      <c r="D320" t="s">
        <v>19</v>
      </c>
      <c r="E320" t="s">
        <v>84</v>
      </c>
      <c r="G320" s="3">
        <v>105.783</v>
      </c>
      <c r="I320" s="3">
        <v>114.545</v>
      </c>
      <c r="K320" s="13">
        <v>3.5683190850951116</v>
      </c>
      <c r="L320">
        <v>3700</v>
      </c>
    </row>
    <row r="321" spans="1:12" ht="12.75">
      <c r="A321">
        <v>15288</v>
      </c>
      <c r="B321" t="s">
        <v>72</v>
      </c>
      <c r="C321" t="s">
        <v>22</v>
      </c>
      <c r="D321" t="s">
        <v>19</v>
      </c>
      <c r="E321" t="s">
        <v>84</v>
      </c>
      <c r="G321" s="3">
        <v>82.513</v>
      </c>
      <c r="I321" s="3">
        <v>2082.76</v>
      </c>
      <c r="K321" s="13">
        <v>7.096910047751614</v>
      </c>
      <c r="L321">
        <v>12500000</v>
      </c>
    </row>
    <row r="323" spans="1:12" ht="12.75">
      <c r="A323">
        <v>15289</v>
      </c>
      <c r="B323" t="s">
        <v>72</v>
      </c>
      <c r="C323" t="s">
        <v>22</v>
      </c>
      <c r="D323" t="s">
        <v>20</v>
      </c>
      <c r="E323" t="s">
        <v>85</v>
      </c>
      <c r="G323" s="3">
        <v>1130.93</v>
      </c>
      <c r="I323" s="3">
        <v>24.531</v>
      </c>
      <c r="K323" s="13">
        <v>8.556302501973661</v>
      </c>
      <c r="L323">
        <v>360000000</v>
      </c>
    </row>
    <row r="324" spans="1:12" ht="12.75">
      <c r="A324">
        <v>15290</v>
      </c>
      <c r="B324" t="s">
        <v>72</v>
      </c>
      <c r="C324" t="s">
        <v>22</v>
      </c>
      <c r="D324" t="s">
        <v>20</v>
      </c>
      <c r="E324" t="s">
        <v>85</v>
      </c>
      <c r="G324" s="3">
        <v>813.609</v>
      </c>
      <c r="I324" s="3">
        <v>85.651</v>
      </c>
      <c r="K324" s="13">
        <v>6.690196168660032</v>
      </c>
      <c r="L324">
        <v>4900000</v>
      </c>
    </row>
    <row r="325" spans="1:12" ht="12.75">
      <c r="A325">
        <v>15291</v>
      </c>
      <c r="B325" t="s">
        <v>72</v>
      </c>
      <c r="C325" t="s">
        <v>22</v>
      </c>
      <c r="D325" t="s">
        <v>20</v>
      </c>
      <c r="E325" t="s">
        <v>85</v>
      </c>
      <c r="G325" s="3">
        <v>747.23</v>
      </c>
      <c r="K325" s="13">
        <v>9.033423755889075</v>
      </c>
      <c r="L325">
        <v>1080000000</v>
      </c>
    </row>
    <row r="326" spans="1:12" ht="12.75">
      <c r="A326">
        <v>15292</v>
      </c>
      <c r="B326" t="s">
        <v>72</v>
      </c>
      <c r="C326" t="s">
        <v>22</v>
      </c>
      <c r="D326" t="s">
        <v>20</v>
      </c>
      <c r="E326" t="s">
        <v>85</v>
      </c>
      <c r="G326" s="3">
        <v>861.734</v>
      </c>
      <c r="K326" s="13">
        <v>8.079181249666746</v>
      </c>
      <c r="L326">
        <v>120000000</v>
      </c>
    </row>
    <row r="327" spans="1:12" ht="12.75">
      <c r="A327">
        <v>15293</v>
      </c>
      <c r="B327" t="s">
        <v>72</v>
      </c>
      <c r="C327" t="s">
        <v>22</v>
      </c>
      <c r="D327" t="s">
        <v>20</v>
      </c>
      <c r="E327" t="s">
        <v>85</v>
      </c>
      <c r="G327" s="3">
        <v>1149.64</v>
      </c>
      <c r="K327" s="13">
        <v>8.36172783790583</v>
      </c>
      <c r="L327">
        <v>230000000</v>
      </c>
    </row>
    <row r="328" spans="1:12" ht="12.75">
      <c r="A328">
        <v>15294</v>
      </c>
      <c r="B328" t="s">
        <v>72</v>
      </c>
      <c r="C328" t="s">
        <v>22</v>
      </c>
      <c r="D328" t="s">
        <v>20</v>
      </c>
      <c r="E328" t="s">
        <v>85</v>
      </c>
      <c r="G328" s="3">
        <v>780.072</v>
      </c>
      <c r="I328" s="3">
        <v>32.8</v>
      </c>
      <c r="K328" s="13">
        <v>8.544068045591118</v>
      </c>
      <c r="L328">
        <v>350000000</v>
      </c>
    </row>
    <row r="329" spans="1:12" ht="12.75">
      <c r="A329">
        <v>15295</v>
      </c>
      <c r="B329" t="s">
        <v>72</v>
      </c>
      <c r="C329" t="s">
        <v>22</v>
      </c>
      <c r="D329" t="s">
        <v>20</v>
      </c>
      <c r="E329" t="s">
        <v>85</v>
      </c>
      <c r="K329" s="13">
        <v>8.414973349641182</v>
      </c>
      <c r="L329">
        <v>260000000</v>
      </c>
    </row>
    <row r="331" spans="1:11" ht="12.75">
      <c r="A331">
        <v>15861</v>
      </c>
      <c r="B331" t="s">
        <v>86</v>
      </c>
      <c r="C331" t="s">
        <v>15</v>
      </c>
      <c r="D331" t="s">
        <v>73</v>
      </c>
      <c r="E331" t="s">
        <v>87</v>
      </c>
      <c r="K331" s="13">
        <v>0</v>
      </c>
    </row>
    <row r="332" spans="1:11" ht="12.75">
      <c r="A332">
        <v>15862</v>
      </c>
      <c r="B332" t="s">
        <v>86</v>
      </c>
      <c r="C332" t="s">
        <v>15</v>
      </c>
      <c r="D332" t="s">
        <v>73</v>
      </c>
      <c r="E332" t="s">
        <v>87</v>
      </c>
      <c r="K332" s="13">
        <v>0</v>
      </c>
    </row>
    <row r="333" spans="1:11" ht="12.75">
      <c r="A333">
        <v>15863</v>
      </c>
      <c r="B333" t="s">
        <v>86</v>
      </c>
      <c r="C333" t="s">
        <v>15</v>
      </c>
      <c r="D333" t="s">
        <v>73</v>
      </c>
      <c r="E333" t="s">
        <v>87</v>
      </c>
      <c r="K333" s="13">
        <v>0</v>
      </c>
    </row>
    <row r="335" spans="1:11" ht="12.75">
      <c r="A335">
        <v>15864</v>
      </c>
      <c r="B335" t="s">
        <v>86</v>
      </c>
      <c r="C335" t="s">
        <v>15</v>
      </c>
      <c r="D335" t="s">
        <v>18</v>
      </c>
      <c r="E335" t="s">
        <v>88</v>
      </c>
      <c r="K335" s="13">
        <v>0</v>
      </c>
    </row>
    <row r="336" spans="1:11" ht="12.75">
      <c r="A336">
        <v>15865</v>
      </c>
      <c r="B336" t="s">
        <v>86</v>
      </c>
      <c r="C336" t="s">
        <v>15</v>
      </c>
      <c r="D336" t="s">
        <v>18</v>
      </c>
      <c r="E336" t="s">
        <v>88</v>
      </c>
      <c r="K336" s="13">
        <v>0</v>
      </c>
    </row>
    <row r="337" spans="1:11" ht="12.75">
      <c r="A337">
        <v>15866</v>
      </c>
      <c r="B337" t="s">
        <v>86</v>
      </c>
      <c r="C337" t="s">
        <v>15</v>
      </c>
      <c r="D337" t="s">
        <v>18</v>
      </c>
      <c r="E337" t="s">
        <v>88</v>
      </c>
      <c r="K337" s="13">
        <v>0</v>
      </c>
    </row>
    <row r="338" spans="1:11" ht="12.75">
      <c r="A338">
        <v>15867</v>
      </c>
      <c r="B338" t="s">
        <v>86</v>
      </c>
      <c r="C338" t="s">
        <v>15</v>
      </c>
      <c r="D338" t="s">
        <v>18</v>
      </c>
      <c r="E338" t="s">
        <v>88</v>
      </c>
      <c r="K338" s="13">
        <v>0</v>
      </c>
    </row>
    <row r="339" spans="1:11" ht="12.75">
      <c r="A339">
        <v>15868</v>
      </c>
      <c r="B339" t="s">
        <v>86</v>
      </c>
      <c r="C339" t="s">
        <v>15</v>
      </c>
      <c r="D339" t="s">
        <v>18</v>
      </c>
      <c r="E339" t="s">
        <v>88</v>
      </c>
      <c r="K339" s="13">
        <v>0</v>
      </c>
    </row>
    <row r="340" spans="1:11" ht="12.75">
      <c r="A340">
        <v>15869</v>
      </c>
      <c r="B340" t="s">
        <v>86</v>
      </c>
      <c r="C340" t="s">
        <v>15</v>
      </c>
      <c r="D340" t="s">
        <v>18</v>
      </c>
      <c r="E340" t="s">
        <v>88</v>
      </c>
      <c r="K340" s="13">
        <v>0</v>
      </c>
    </row>
    <row r="341" spans="1:11" ht="12.75">
      <c r="A341">
        <v>15870</v>
      </c>
      <c r="B341" t="s">
        <v>86</v>
      </c>
      <c r="C341" t="s">
        <v>15</v>
      </c>
      <c r="D341" t="s">
        <v>18</v>
      </c>
      <c r="E341" t="s">
        <v>88</v>
      </c>
      <c r="K341" s="13">
        <v>0</v>
      </c>
    </row>
    <row r="343" spans="1:5" ht="12.75">
      <c r="A343">
        <v>15871</v>
      </c>
      <c r="B343" t="s">
        <v>86</v>
      </c>
      <c r="C343" t="s">
        <v>15</v>
      </c>
      <c r="D343" t="s">
        <v>19</v>
      </c>
      <c r="E343" t="s">
        <v>89</v>
      </c>
    </row>
    <row r="344" spans="1:5" ht="12.75">
      <c r="A344">
        <v>15872</v>
      </c>
      <c r="B344" t="s">
        <v>86</v>
      </c>
      <c r="C344" t="s">
        <v>15</v>
      </c>
      <c r="D344" t="s">
        <v>19</v>
      </c>
      <c r="E344" t="s">
        <v>89</v>
      </c>
    </row>
    <row r="345" spans="1:5" ht="12.75">
      <c r="A345">
        <v>15873</v>
      </c>
      <c r="B345" t="s">
        <v>86</v>
      </c>
      <c r="C345" t="s">
        <v>15</v>
      </c>
      <c r="D345" t="s">
        <v>19</v>
      </c>
      <c r="E345" t="s">
        <v>89</v>
      </c>
    </row>
    <row r="346" spans="1:5" ht="12.75">
      <c r="A346">
        <v>15874</v>
      </c>
      <c r="B346" t="s">
        <v>86</v>
      </c>
      <c r="C346" t="s">
        <v>15</v>
      </c>
      <c r="D346" t="s">
        <v>19</v>
      </c>
      <c r="E346" t="s">
        <v>89</v>
      </c>
    </row>
    <row r="347" spans="1:5" ht="12.75">
      <c r="A347">
        <v>15875</v>
      </c>
      <c r="B347" t="s">
        <v>86</v>
      </c>
      <c r="C347" t="s">
        <v>15</v>
      </c>
      <c r="D347" t="s">
        <v>19</v>
      </c>
      <c r="E347" t="s">
        <v>89</v>
      </c>
    </row>
    <row r="348" spans="1:5" ht="12.75">
      <c r="A348">
        <v>15876</v>
      </c>
      <c r="B348" t="s">
        <v>86</v>
      </c>
      <c r="C348" t="s">
        <v>15</v>
      </c>
      <c r="D348" t="s">
        <v>19</v>
      </c>
      <c r="E348" t="s">
        <v>89</v>
      </c>
    </row>
    <row r="349" spans="1:5" ht="12.75">
      <c r="A349">
        <v>15877</v>
      </c>
      <c r="B349" t="s">
        <v>86</v>
      </c>
      <c r="C349" t="s">
        <v>15</v>
      </c>
      <c r="D349" t="s">
        <v>19</v>
      </c>
      <c r="E349" t="s">
        <v>89</v>
      </c>
    </row>
    <row r="351" spans="1:5" ht="12.75">
      <c r="A351">
        <v>15878</v>
      </c>
      <c r="B351" t="s">
        <v>86</v>
      </c>
      <c r="C351" t="s">
        <v>15</v>
      </c>
      <c r="D351" t="s">
        <v>20</v>
      </c>
      <c r="E351" t="s">
        <v>90</v>
      </c>
    </row>
    <row r="352" spans="1:5" ht="12.75">
      <c r="A352">
        <v>15879</v>
      </c>
      <c r="B352" t="s">
        <v>86</v>
      </c>
      <c r="C352" t="s">
        <v>15</v>
      </c>
      <c r="D352" t="s">
        <v>20</v>
      </c>
      <c r="E352" t="s">
        <v>90</v>
      </c>
    </row>
    <row r="353" spans="1:5" ht="12.75">
      <c r="A353">
        <v>15880</v>
      </c>
      <c r="B353" t="s">
        <v>86</v>
      </c>
      <c r="C353" t="s">
        <v>15</v>
      </c>
      <c r="D353" t="s">
        <v>20</v>
      </c>
      <c r="E353" t="s">
        <v>90</v>
      </c>
    </row>
    <row r="354" spans="1:5" ht="12.75">
      <c r="A354">
        <v>15881</v>
      </c>
      <c r="B354" t="s">
        <v>86</v>
      </c>
      <c r="C354" t="s">
        <v>15</v>
      </c>
      <c r="D354" t="s">
        <v>20</v>
      </c>
      <c r="E354" t="s">
        <v>90</v>
      </c>
    </row>
    <row r="355" spans="1:5" ht="12.75">
      <c r="A355">
        <v>15882</v>
      </c>
      <c r="B355" t="s">
        <v>86</v>
      </c>
      <c r="C355" t="s">
        <v>15</v>
      </c>
      <c r="D355" t="s">
        <v>20</v>
      </c>
      <c r="E355" t="s">
        <v>90</v>
      </c>
    </row>
    <row r="356" spans="1:5" ht="12.75">
      <c r="A356">
        <v>15883</v>
      </c>
      <c r="B356" t="s">
        <v>86</v>
      </c>
      <c r="C356" t="s">
        <v>15</v>
      </c>
      <c r="D356" t="s">
        <v>20</v>
      </c>
      <c r="E356" t="s">
        <v>90</v>
      </c>
    </row>
    <row r="357" spans="1:5" ht="12.75">
      <c r="A357">
        <v>15884</v>
      </c>
      <c r="B357" t="s">
        <v>86</v>
      </c>
      <c r="C357" t="s">
        <v>15</v>
      </c>
      <c r="D357" t="s">
        <v>20</v>
      </c>
      <c r="E357" t="s">
        <v>90</v>
      </c>
    </row>
    <row r="359" spans="1:5" ht="12.75">
      <c r="A359">
        <v>15885</v>
      </c>
      <c r="B359" t="s">
        <v>86</v>
      </c>
      <c r="C359" t="s">
        <v>21</v>
      </c>
      <c r="D359" t="s">
        <v>73</v>
      </c>
      <c r="E359" t="s">
        <v>91</v>
      </c>
    </row>
    <row r="360" spans="1:5" ht="12.75">
      <c r="A360">
        <v>15886</v>
      </c>
      <c r="B360" t="s">
        <v>86</v>
      </c>
      <c r="C360" t="s">
        <v>21</v>
      </c>
      <c r="D360" t="s">
        <v>73</v>
      </c>
      <c r="E360" t="s">
        <v>91</v>
      </c>
    </row>
    <row r="362" spans="1:12" ht="12.75">
      <c r="A362">
        <v>15887</v>
      </c>
      <c r="B362" t="s">
        <v>86</v>
      </c>
      <c r="C362" t="s">
        <v>21</v>
      </c>
      <c r="D362" t="s">
        <v>18</v>
      </c>
      <c r="E362" t="s">
        <v>92</v>
      </c>
      <c r="K362" s="13">
        <v>0</v>
      </c>
      <c r="L362">
        <v>0</v>
      </c>
    </row>
    <row r="363" spans="1:12" ht="12.75">
      <c r="A363">
        <v>15888</v>
      </c>
      <c r="B363" t="s">
        <v>86</v>
      </c>
      <c r="C363" t="s">
        <v>21</v>
      </c>
      <c r="D363" t="s">
        <v>18</v>
      </c>
      <c r="E363" t="s">
        <v>92</v>
      </c>
      <c r="K363" s="13">
        <v>0</v>
      </c>
      <c r="L363">
        <v>0</v>
      </c>
    </row>
    <row r="364" spans="1:12" ht="12.75">
      <c r="A364">
        <v>15889</v>
      </c>
      <c r="B364" t="s">
        <v>86</v>
      </c>
      <c r="C364" t="s">
        <v>21</v>
      </c>
      <c r="D364" t="s">
        <v>18</v>
      </c>
      <c r="E364" t="s">
        <v>92</v>
      </c>
      <c r="K364" s="13">
        <v>0</v>
      </c>
      <c r="L364">
        <v>0</v>
      </c>
    </row>
    <row r="365" spans="1:12" ht="12.75">
      <c r="A365">
        <v>15890</v>
      </c>
      <c r="B365" t="s">
        <v>86</v>
      </c>
      <c r="C365" t="s">
        <v>21</v>
      </c>
      <c r="D365" t="s">
        <v>18</v>
      </c>
      <c r="E365" t="s">
        <v>92</v>
      </c>
      <c r="K365" s="13">
        <v>0</v>
      </c>
      <c r="L365">
        <v>0</v>
      </c>
    </row>
    <row r="366" spans="1:12" ht="12.75">
      <c r="A366">
        <v>15891</v>
      </c>
      <c r="B366" t="s">
        <v>86</v>
      </c>
      <c r="C366" t="s">
        <v>21</v>
      </c>
      <c r="D366" t="s">
        <v>18</v>
      </c>
      <c r="E366" t="s">
        <v>92</v>
      </c>
      <c r="K366" s="13">
        <v>0</v>
      </c>
      <c r="L366">
        <v>0</v>
      </c>
    </row>
    <row r="367" spans="1:12" ht="12.75">
      <c r="A367">
        <v>15892</v>
      </c>
      <c r="B367" t="s">
        <v>86</v>
      </c>
      <c r="C367" t="s">
        <v>21</v>
      </c>
      <c r="D367" t="s">
        <v>18</v>
      </c>
      <c r="E367" t="s">
        <v>92</v>
      </c>
      <c r="K367" s="13">
        <v>0</v>
      </c>
      <c r="L367">
        <v>0</v>
      </c>
    </row>
    <row r="368" spans="1:12" ht="12.75">
      <c r="A368">
        <v>15893</v>
      </c>
      <c r="B368" t="s">
        <v>86</v>
      </c>
      <c r="C368" t="s">
        <v>21</v>
      </c>
      <c r="D368" t="s">
        <v>18</v>
      </c>
      <c r="E368" t="s">
        <v>92</v>
      </c>
      <c r="K368" s="13">
        <v>0</v>
      </c>
      <c r="L368">
        <v>0</v>
      </c>
    </row>
    <row r="370" spans="1:5" ht="12.75">
      <c r="A370">
        <v>15894</v>
      </c>
      <c r="B370" t="s">
        <v>86</v>
      </c>
      <c r="C370" t="s">
        <v>21</v>
      </c>
      <c r="D370" t="s">
        <v>19</v>
      </c>
      <c r="E370" t="s">
        <v>93</v>
      </c>
    </row>
    <row r="371" spans="1:5" ht="12.75">
      <c r="A371">
        <v>15895</v>
      </c>
      <c r="B371" t="s">
        <v>86</v>
      </c>
      <c r="C371" t="s">
        <v>21</v>
      </c>
      <c r="D371" t="s">
        <v>19</v>
      </c>
      <c r="E371" t="s">
        <v>93</v>
      </c>
    </row>
    <row r="372" spans="1:5" ht="12.75">
      <c r="A372">
        <v>15896</v>
      </c>
      <c r="B372" t="s">
        <v>86</v>
      </c>
      <c r="C372" t="s">
        <v>21</v>
      </c>
      <c r="D372" t="s">
        <v>19</v>
      </c>
      <c r="E372" t="s">
        <v>93</v>
      </c>
    </row>
    <row r="373" spans="1:5" ht="12.75">
      <c r="A373">
        <v>15897</v>
      </c>
      <c r="B373" t="s">
        <v>86</v>
      </c>
      <c r="C373" t="s">
        <v>21</v>
      </c>
      <c r="D373" t="s">
        <v>19</v>
      </c>
      <c r="E373" t="s">
        <v>93</v>
      </c>
    </row>
    <row r="374" spans="1:5" ht="12.75">
      <c r="A374">
        <v>15898</v>
      </c>
      <c r="B374" t="s">
        <v>86</v>
      </c>
      <c r="C374" t="s">
        <v>21</v>
      </c>
      <c r="D374" t="s">
        <v>19</v>
      </c>
      <c r="E374" t="s">
        <v>93</v>
      </c>
    </row>
    <row r="375" spans="1:5" ht="12.75">
      <c r="A375">
        <v>15899</v>
      </c>
      <c r="B375" t="s">
        <v>86</v>
      </c>
      <c r="C375" t="s">
        <v>21</v>
      </c>
      <c r="D375" t="s">
        <v>19</v>
      </c>
      <c r="E375" t="s">
        <v>93</v>
      </c>
    </row>
    <row r="376" spans="1:5" ht="12.75">
      <c r="A376">
        <v>15900</v>
      </c>
      <c r="B376" t="s">
        <v>86</v>
      </c>
      <c r="C376" t="s">
        <v>21</v>
      </c>
      <c r="D376" t="s">
        <v>19</v>
      </c>
      <c r="E376" t="s">
        <v>93</v>
      </c>
    </row>
    <row r="378" spans="1:5" ht="12.75">
      <c r="A378">
        <v>15901</v>
      </c>
      <c r="B378" t="s">
        <v>86</v>
      </c>
      <c r="C378" t="s">
        <v>21</v>
      </c>
      <c r="D378" t="s">
        <v>20</v>
      </c>
      <c r="E378" t="s">
        <v>94</v>
      </c>
    </row>
    <row r="379" spans="1:5" ht="12.75">
      <c r="A379">
        <v>15902</v>
      </c>
      <c r="B379" t="s">
        <v>86</v>
      </c>
      <c r="C379" t="s">
        <v>21</v>
      </c>
      <c r="D379" t="s">
        <v>20</v>
      </c>
      <c r="E379" t="s">
        <v>94</v>
      </c>
    </row>
    <row r="380" spans="1:5" ht="12.75">
      <c r="A380">
        <v>15903</v>
      </c>
      <c r="B380" t="s">
        <v>86</v>
      </c>
      <c r="C380" t="s">
        <v>21</v>
      </c>
      <c r="D380" t="s">
        <v>20</v>
      </c>
      <c r="E380" t="s">
        <v>94</v>
      </c>
    </row>
    <row r="381" spans="1:5" ht="12.75">
      <c r="A381">
        <v>15904</v>
      </c>
      <c r="B381" t="s">
        <v>86</v>
      </c>
      <c r="C381" t="s">
        <v>21</v>
      </c>
      <c r="D381" t="s">
        <v>20</v>
      </c>
      <c r="E381" t="s">
        <v>94</v>
      </c>
    </row>
    <row r="382" spans="1:5" ht="12.75">
      <c r="A382">
        <v>15905</v>
      </c>
      <c r="B382" t="s">
        <v>86</v>
      </c>
      <c r="C382" t="s">
        <v>21</v>
      </c>
      <c r="D382" t="s">
        <v>20</v>
      </c>
      <c r="E382" t="s">
        <v>94</v>
      </c>
    </row>
    <row r="383" spans="1:5" ht="12.75">
      <c r="A383">
        <v>15906</v>
      </c>
      <c r="B383" t="s">
        <v>86</v>
      </c>
      <c r="C383" t="s">
        <v>21</v>
      </c>
      <c r="D383" t="s">
        <v>20</v>
      </c>
      <c r="E383" t="s">
        <v>94</v>
      </c>
    </row>
    <row r="384" spans="1:5" ht="12.75">
      <c r="A384">
        <v>15907</v>
      </c>
      <c r="B384" t="s">
        <v>86</v>
      </c>
      <c r="C384" t="s">
        <v>21</v>
      </c>
      <c r="D384" t="s">
        <v>20</v>
      </c>
      <c r="E384" t="s">
        <v>94</v>
      </c>
    </row>
    <row r="386" spans="1:5" ht="12.75">
      <c r="A386">
        <v>15908</v>
      </c>
      <c r="B386" t="s">
        <v>86</v>
      </c>
      <c r="C386" t="s">
        <v>22</v>
      </c>
      <c r="D386" t="s">
        <v>73</v>
      </c>
      <c r="E386" t="s">
        <v>95</v>
      </c>
    </row>
    <row r="387" spans="1:5" ht="12.75">
      <c r="A387">
        <v>15909</v>
      </c>
      <c r="B387" t="s">
        <v>86</v>
      </c>
      <c r="C387" t="s">
        <v>22</v>
      </c>
      <c r="D387" t="s">
        <v>73</v>
      </c>
      <c r="E387" t="s">
        <v>95</v>
      </c>
    </row>
    <row r="389" spans="1:12" ht="12.75">
      <c r="A389">
        <v>15910</v>
      </c>
      <c r="B389" t="s">
        <v>86</v>
      </c>
      <c r="C389" t="s">
        <v>22</v>
      </c>
      <c r="D389" t="s">
        <v>18</v>
      </c>
      <c r="E389" t="s">
        <v>96</v>
      </c>
      <c r="K389" s="13">
        <v>1.9084850188786497</v>
      </c>
      <c r="L389">
        <v>80</v>
      </c>
    </row>
    <row r="390" spans="1:12" ht="12.75">
      <c r="A390">
        <v>15911</v>
      </c>
      <c r="B390" t="s">
        <v>86</v>
      </c>
      <c r="C390" t="s">
        <v>22</v>
      </c>
      <c r="D390" t="s">
        <v>18</v>
      </c>
      <c r="E390" t="s">
        <v>96</v>
      </c>
      <c r="K390" s="13">
        <v>1.7075701760979363</v>
      </c>
      <c r="L390">
        <v>50</v>
      </c>
    </row>
    <row r="391" spans="1:12" ht="12.75">
      <c r="A391">
        <v>15912</v>
      </c>
      <c r="B391" t="s">
        <v>86</v>
      </c>
      <c r="C391" t="s">
        <v>22</v>
      </c>
      <c r="D391" t="s">
        <v>18</v>
      </c>
      <c r="E391" t="s">
        <v>96</v>
      </c>
      <c r="K391" s="13">
        <v>1.0413926851582251</v>
      </c>
      <c r="L391">
        <v>10</v>
      </c>
    </row>
    <row r="392" spans="1:12" ht="12.75">
      <c r="A392">
        <v>15913</v>
      </c>
      <c r="B392" t="s">
        <v>86</v>
      </c>
      <c r="C392" t="s">
        <v>22</v>
      </c>
      <c r="D392" t="s">
        <v>18</v>
      </c>
      <c r="E392" t="s">
        <v>96</v>
      </c>
      <c r="K392" s="13">
        <v>3.212453961040276</v>
      </c>
      <c r="L392">
        <v>1630</v>
      </c>
    </row>
    <row r="393" spans="1:12" ht="12.75">
      <c r="A393">
        <v>15914</v>
      </c>
      <c r="B393" t="s">
        <v>86</v>
      </c>
      <c r="C393" t="s">
        <v>22</v>
      </c>
      <c r="D393" t="s">
        <v>18</v>
      </c>
      <c r="E393" t="s">
        <v>96</v>
      </c>
      <c r="K393" s="13">
        <v>3.1464381352857744</v>
      </c>
      <c r="L393">
        <v>1400</v>
      </c>
    </row>
    <row r="394" spans="1:12" ht="12.75">
      <c r="A394">
        <v>15915</v>
      </c>
      <c r="B394" t="s">
        <v>86</v>
      </c>
      <c r="C394" t="s">
        <v>22</v>
      </c>
      <c r="D394" t="s">
        <v>18</v>
      </c>
      <c r="E394" t="s">
        <v>96</v>
      </c>
      <c r="K394" s="13">
        <v>3.3224260524059526</v>
      </c>
      <c r="L394">
        <v>2100</v>
      </c>
    </row>
    <row r="395" spans="1:12" ht="12.75">
      <c r="A395">
        <v>15916</v>
      </c>
      <c r="B395" t="s">
        <v>86</v>
      </c>
      <c r="C395" t="s">
        <v>22</v>
      </c>
      <c r="D395" t="s">
        <v>18</v>
      </c>
      <c r="E395" t="s">
        <v>96</v>
      </c>
      <c r="K395" s="13">
        <v>1.7481880270062005</v>
      </c>
      <c r="L395">
        <v>55</v>
      </c>
    </row>
    <row r="397" spans="1:5" ht="12.75">
      <c r="A397">
        <v>15917</v>
      </c>
      <c r="B397" t="s">
        <v>86</v>
      </c>
      <c r="C397" t="s">
        <v>22</v>
      </c>
      <c r="D397" t="s">
        <v>19</v>
      </c>
      <c r="E397" t="s">
        <v>97</v>
      </c>
    </row>
    <row r="398" spans="1:5" ht="12.75">
      <c r="A398">
        <v>15918</v>
      </c>
      <c r="B398" t="s">
        <v>86</v>
      </c>
      <c r="C398" t="s">
        <v>22</v>
      </c>
      <c r="D398" t="s">
        <v>19</v>
      </c>
      <c r="E398" t="s">
        <v>97</v>
      </c>
    </row>
    <row r="399" spans="1:5" ht="12.75">
      <c r="A399">
        <v>15919</v>
      </c>
      <c r="B399" t="s">
        <v>86</v>
      </c>
      <c r="C399" t="s">
        <v>22</v>
      </c>
      <c r="D399" t="s">
        <v>19</v>
      </c>
      <c r="E399" t="s">
        <v>97</v>
      </c>
    </row>
    <row r="400" spans="1:5" ht="12.75">
      <c r="A400">
        <v>15920</v>
      </c>
      <c r="B400" t="s">
        <v>86</v>
      </c>
      <c r="C400" t="s">
        <v>22</v>
      </c>
      <c r="D400" t="s">
        <v>19</v>
      </c>
      <c r="E400" t="s">
        <v>97</v>
      </c>
    </row>
    <row r="401" spans="1:5" ht="12.75">
      <c r="A401">
        <v>15921</v>
      </c>
      <c r="B401" t="s">
        <v>86</v>
      </c>
      <c r="C401" t="s">
        <v>22</v>
      </c>
      <c r="D401" t="s">
        <v>19</v>
      </c>
      <c r="E401" t="s">
        <v>97</v>
      </c>
    </row>
    <row r="402" spans="1:5" ht="12.75">
      <c r="A402">
        <v>15922</v>
      </c>
      <c r="B402" t="s">
        <v>86</v>
      </c>
      <c r="C402" t="s">
        <v>22</v>
      </c>
      <c r="D402" t="s">
        <v>19</v>
      </c>
      <c r="E402" t="s">
        <v>97</v>
      </c>
    </row>
    <row r="403" spans="1:5" ht="12.75">
      <c r="A403">
        <v>15923</v>
      </c>
      <c r="B403" t="s">
        <v>86</v>
      </c>
      <c r="C403" t="s">
        <v>22</v>
      </c>
      <c r="D403" t="s">
        <v>19</v>
      </c>
      <c r="E403" t="s">
        <v>97</v>
      </c>
    </row>
    <row r="405" spans="1:5" ht="12.75">
      <c r="A405">
        <v>15924</v>
      </c>
      <c r="B405" t="s">
        <v>86</v>
      </c>
      <c r="C405" t="s">
        <v>22</v>
      </c>
      <c r="D405" t="s">
        <v>20</v>
      </c>
      <c r="E405" t="s">
        <v>98</v>
      </c>
    </row>
    <row r="406" spans="1:5" ht="12.75">
      <c r="A406">
        <v>15925</v>
      </c>
      <c r="B406" t="s">
        <v>86</v>
      </c>
      <c r="C406" t="s">
        <v>22</v>
      </c>
      <c r="D406" t="s">
        <v>20</v>
      </c>
      <c r="E406" t="s">
        <v>98</v>
      </c>
    </row>
    <row r="407" spans="1:5" ht="12.75">
      <c r="A407">
        <v>15926</v>
      </c>
      <c r="B407" t="s">
        <v>86</v>
      </c>
      <c r="C407" t="s">
        <v>22</v>
      </c>
      <c r="D407" t="s">
        <v>20</v>
      </c>
      <c r="E407" t="s">
        <v>98</v>
      </c>
    </row>
    <row r="408" spans="1:5" ht="12.75">
      <c r="A408">
        <v>15927</v>
      </c>
      <c r="B408" t="s">
        <v>86</v>
      </c>
      <c r="C408" t="s">
        <v>22</v>
      </c>
      <c r="D408" t="s">
        <v>20</v>
      </c>
      <c r="E408" t="s">
        <v>98</v>
      </c>
    </row>
    <row r="409" spans="1:5" ht="12.75">
      <c r="A409">
        <v>15928</v>
      </c>
      <c r="B409" t="s">
        <v>86</v>
      </c>
      <c r="C409" t="s">
        <v>22</v>
      </c>
      <c r="D409" t="s">
        <v>20</v>
      </c>
      <c r="E409" t="s">
        <v>98</v>
      </c>
    </row>
    <row r="410" spans="1:5" ht="12.75">
      <c r="A410">
        <v>15929</v>
      </c>
      <c r="B410" t="s">
        <v>86</v>
      </c>
      <c r="C410" t="s">
        <v>22</v>
      </c>
      <c r="D410" t="s">
        <v>20</v>
      </c>
      <c r="E410" t="s">
        <v>98</v>
      </c>
    </row>
    <row r="411" spans="1:5" ht="12.75">
      <c r="A411">
        <v>15930</v>
      </c>
      <c r="B411" t="s">
        <v>86</v>
      </c>
      <c r="C411" t="s">
        <v>22</v>
      </c>
      <c r="D411" t="s">
        <v>20</v>
      </c>
      <c r="E411" t="s">
        <v>98</v>
      </c>
    </row>
    <row r="413" spans="1:12" ht="12.75">
      <c r="A413">
        <v>16047</v>
      </c>
      <c r="B413" t="s">
        <v>99</v>
      </c>
      <c r="C413" t="s">
        <v>15</v>
      </c>
      <c r="D413" t="s">
        <v>73</v>
      </c>
      <c r="E413" t="s">
        <v>100</v>
      </c>
      <c r="G413" s="3">
        <v>15</v>
      </c>
      <c r="I413" s="3">
        <v>49.215</v>
      </c>
      <c r="K413" s="13">
        <v>0</v>
      </c>
      <c r="L413">
        <v>0</v>
      </c>
    </row>
    <row r="414" spans="1:12" ht="12.75">
      <c r="A414">
        <v>16048</v>
      </c>
      <c r="B414" t="s">
        <v>99</v>
      </c>
      <c r="C414" t="s">
        <v>15</v>
      </c>
      <c r="D414" t="s">
        <v>73</v>
      </c>
      <c r="E414" t="s">
        <v>100</v>
      </c>
      <c r="G414" s="3">
        <v>38.784</v>
      </c>
      <c r="I414" s="3">
        <v>33.476</v>
      </c>
      <c r="K414" s="13">
        <v>0</v>
      </c>
      <c r="L414">
        <v>0</v>
      </c>
    </row>
    <row r="415" spans="1:12" ht="12.75">
      <c r="A415">
        <v>16049</v>
      </c>
      <c r="B415" t="s">
        <v>99</v>
      </c>
      <c r="C415" t="s">
        <v>15</v>
      </c>
      <c r="D415" t="s">
        <v>73</v>
      </c>
      <c r="E415" t="s">
        <v>100</v>
      </c>
      <c r="G415" s="3">
        <v>39.751</v>
      </c>
      <c r="I415" s="3">
        <v>36.716</v>
      </c>
      <c r="K415" s="13">
        <v>0</v>
      </c>
      <c r="L415">
        <v>0</v>
      </c>
    </row>
    <row r="417" spans="1:12" ht="12.75">
      <c r="A417">
        <v>16050</v>
      </c>
      <c r="B417" t="s">
        <v>99</v>
      </c>
      <c r="C417" t="s">
        <v>15</v>
      </c>
      <c r="D417" t="s">
        <v>18</v>
      </c>
      <c r="E417" t="s">
        <v>101</v>
      </c>
      <c r="G417" s="3">
        <v>0</v>
      </c>
      <c r="I417" s="3">
        <v>43.822</v>
      </c>
      <c r="K417" s="13">
        <v>0</v>
      </c>
      <c r="L417">
        <v>0</v>
      </c>
    </row>
    <row r="418" spans="1:12" ht="12.75">
      <c r="A418">
        <v>16051</v>
      </c>
      <c r="B418" t="s">
        <v>99</v>
      </c>
      <c r="C418" t="s">
        <v>15</v>
      </c>
      <c r="D418" t="s">
        <v>18</v>
      </c>
      <c r="E418" t="s">
        <v>101</v>
      </c>
      <c r="G418" s="3">
        <v>0</v>
      </c>
      <c r="I418" s="3">
        <v>19.698</v>
      </c>
      <c r="K418" s="13">
        <v>0</v>
      </c>
      <c r="L418">
        <v>0</v>
      </c>
    </row>
    <row r="419" spans="1:12" ht="12.75">
      <c r="A419">
        <v>16052</v>
      </c>
      <c r="B419" t="s">
        <v>99</v>
      </c>
      <c r="C419" t="s">
        <v>15</v>
      </c>
      <c r="D419" t="s">
        <v>18</v>
      </c>
      <c r="E419" t="s">
        <v>101</v>
      </c>
      <c r="G419" s="3">
        <v>0</v>
      </c>
      <c r="I419" s="3">
        <v>23.845</v>
      </c>
      <c r="K419" s="13">
        <v>0</v>
      </c>
      <c r="L419">
        <v>0</v>
      </c>
    </row>
    <row r="420" spans="1:12" ht="12.75">
      <c r="A420">
        <v>16053</v>
      </c>
      <c r="B420" t="s">
        <v>99</v>
      </c>
      <c r="C420" t="s">
        <v>15</v>
      </c>
      <c r="D420" t="s">
        <v>18</v>
      </c>
      <c r="E420" t="s">
        <v>101</v>
      </c>
      <c r="G420" s="3">
        <v>0</v>
      </c>
      <c r="I420" s="3">
        <v>57.268</v>
      </c>
      <c r="K420" s="13">
        <v>0</v>
      </c>
      <c r="L420">
        <v>0</v>
      </c>
    </row>
    <row r="421" spans="1:12" ht="12.75">
      <c r="A421">
        <v>16054</v>
      </c>
      <c r="B421" t="s">
        <v>99</v>
      </c>
      <c r="C421" t="s">
        <v>15</v>
      </c>
      <c r="D421" t="s">
        <v>18</v>
      </c>
      <c r="E421" t="s">
        <v>101</v>
      </c>
      <c r="G421" s="3">
        <v>0</v>
      </c>
      <c r="I421" s="3">
        <v>32.899</v>
      </c>
      <c r="K421" s="13">
        <v>0</v>
      </c>
      <c r="L421">
        <v>0</v>
      </c>
    </row>
    <row r="422" spans="1:12" ht="12.75">
      <c r="A422">
        <v>16055</v>
      </c>
      <c r="B422" t="s">
        <v>99</v>
      </c>
      <c r="C422" t="s">
        <v>15</v>
      </c>
      <c r="D422" t="s">
        <v>18</v>
      </c>
      <c r="E422" t="s">
        <v>101</v>
      </c>
      <c r="G422" s="3">
        <v>47.065</v>
      </c>
      <c r="I422" s="3">
        <v>53.208</v>
      </c>
      <c r="K422" s="13">
        <v>0</v>
      </c>
      <c r="L422">
        <v>0</v>
      </c>
    </row>
    <row r="423" spans="1:12" ht="12.75">
      <c r="A423">
        <v>16056</v>
      </c>
      <c r="B423" t="s">
        <v>99</v>
      </c>
      <c r="C423" t="s">
        <v>15</v>
      </c>
      <c r="D423" t="s">
        <v>18</v>
      </c>
      <c r="E423" t="s">
        <v>101</v>
      </c>
      <c r="G423" s="3">
        <v>58.564</v>
      </c>
      <c r="I423" s="3">
        <v>89.172</v>
      </c>
      <c r="K423" s="13">
        <v>1.0413926851582251</v>
      </c>
      <c r="L423">
        <v>10</v>
      </c>
    </row>
    <row r="425" spans="1:12" ht="12.75">
      <c r="A425">
        <v>16057</v>
      </c>
      <c r="B425" t="s">
        <v>99</v>
      </c>
      <c r="C425" t="s">
        <v>15</v>
      </c>
      <c r="D425" t="s">
        <v>19</v>
      </c>
      <c r="E425" t="s">
        <v>102</v>
      </c>
      <c r="G425" s="3">
        <v>44.122</v>
      </c>
      <c r="I425" s="3">
        <v>37.955</v>
      </c>
      <c r="K425" s="13">
        <v>0</v>
      </c>
      <c r="L425">
        <v>0</v>
      </c>
    </row>
    <row r="426" spans="1:12" ht="12.75">
      <c r="A426">
        <v>16058</v>
      </c>
      <c r="B426" t="s">
        <v>99</v>
      </c>
      <c r="C426" t="s">
        <v>15</v>
      </c>
      <c r="D426" t="s">
        <v>19</v>
      </c>
      <c r="E426" t="s">
        <v>102</v>
      </c>
      <c r="G426" s="3">
        <v>101.873</v>
      </c>
      <c r="I426" s="3">
        <v>174.651</v>
      </c>
      <c r="K426" s="13">
        <v>2.663700925389648</v>
      </c>
      <c r="L426">
        <v>460</v>
      </c>
    </row>
    <row r="427" spans="1:12" ht="12.75">
      <c r="A427">
        <v>16059</v>
      </c>
      <c r="B427" t="s">
        <v>99</v>
      </c>
      <c r="C427" t="s">
        <v>15</v>
      </c>
      <c r="D427" t="s">
        <v>19</v>
      </c>
      <c r="E427" t="s">
        <v>102</v>
      </c>
      <c r="G427" s="3">
        <v>84.128</v>
      </c>
      <c r="I427" s="3">
        <v>126.713</v>
      </c>
      <c r="K427" s="13">
        <v>1.3222192947339193</v>
      </c>
      <c r="L427">
        <v>20</v>
      </c>
    </row>
    <row r="428" spans="1:12" ht="12.75">
      <c r="A428">
        <v>16060</v>
      </c>
      <c r="B428" t="s">
        <v>99</v>
      </c>
      <c r="C428" t="s">
        <v>15</v>
      </c>
      <c r="D428" t="s">
        <v>19</v>
      </c>
      <c r="E428" t="s">
        <v>102</v>
      </c>
      <c r="G428" s="3">
        <v>74.298</v>
      </c>
      <c r="I428" s="3">
        <v>104.646</v>
      </c>
      <c r="K428" s="13">
        <v>1.4913616938342726</v>
      </c>
      <c r="L428">
        <v>30</v>
      </c>
    </row>
    <row r="429" spans="1:12" ht="12.75">
      <c r="A429">
        <v>16061</v>
      </c>
      <c r="B429" t="s">
        <v>99</v>
      </c>
      <c r="C429" t="s">
        <v>15</v>
      </c>
      <c r="D429" t="s">
        <v>19</v>
      </c>
      <c r="E429" t="s">
        <v>102</v>
      </c>
      <c r="G429" s="3">
        <v>50.285</v>
      </c>
      <c r="I429" s="3">
        <v>80.045</v>
      </c>
      <c r="K429" s="13">
        <v>2.1789769472931693</v>
      </c>
      <c r="L429">
        <v>150</v>
      </c>
    </row>
    <row r="430" spans="1:12" ht="12.75">
      <c r="A430">
        <v>16062</v>
      </c>
      <c r="B430" t="s">
        <v>99</v>
      </c>
      <c r="C430" t="s">
        <v>15</v>
      </c>
      <c r="D430" t="s">
        <v>19</v>
      </c>
      <c r="E430" t="s">
        <v>102</v>
      </c>
      <c r="G430" s="3">
        <v>78.784</v>
      </c>
      <c r="I430" s="3">
        <v>112.579</v>
      </c>
      <c r="K430" s="13">
        <v>2.0043213737826426</v>
      </c>
      <c r="L430">
        <v>100</v>
      </c>
    </row>
    <row r="431" spans="1:12" ht="12.75">
      <c r="A431">
        <v>16063</v>
      </c>
      <c r="B431" t="s">
        <v>99</v>
      </c>
      <c r="C431" t="s">
        <v>15</v>
      </c>
      <c r="D431" t="s">
        <v>19</v>
      </c>
      <c r="E431" t="s">
        <v>102</v>
      </c>
      <c r="G431" s="3">
        <v>74.831</v>
      </c>
      <c r="I431" s="3">
        <v>106.356</v>
      </c>
      <c r="K431" s="13">
        <v>1.9590413923210936</v>
      </c>
      <c r="L431">
        <v>90</v>
      </c>
    </row>
    <row r="433" spans="1:12" ht="12.75">
      <c r="A433">
        <v>16064</v>
      </c>
      <c r="B433" t="s">
        <v>99</v>
      </c>
      <c r="C433" t="s">
        <v>15</v>
      </c>
      <c r="D433" t="s">
        <v>20</v>
      </c>
      <c r="E433" t="s">
        <v>103</v>
      </c>
      <c r="G433" s="3">
        <v>928.03</v>
      </c>
      <c r="I433" s="3">
        <v>118.858</v>
      </c>
      <c r="K433" s="13">
        <v>3.556423121371285</v>
      </c>
      <c r="L433">
        <v>3600</v>
      </c>
    </row>
    <row r="434" spans="1:12" ht="12.75">
      <c r="A434">
        <v>16065</v>
      </c>
      <c r="B434" t="s">
        <v>99</v>
      </c>
      <c r="C434" t="s">
        <v>15</v>
      </c>
      <c r="D434" t="s">
        <v>20</v>
      </c>
      <c r="E434" t="s">
        <v>103</v>
      </c>
      <c r="G434" s="3">
        <v>1103.33</v>
      </c>
      <c r="I434" s="3">
        <v>892.159</v>
      </c>
      <c r="K434" s="13">
        <v>4.008642747565285</v>
      </c>
      <c r="L434">
        <v>10200</v>
      </c>
    </row>
    <row r="435" spans="1:12" ht="12.75">
      <c r="A435">
        <v>16066</v>
      </c>
      <c r="B435" t="s">
        <v>99</v>
      </c>
      <c r="C435" t="s">
        <v>15</v>
      </c>
      <c r="D435" t="s">
        <v>20</v>
      </c>
      <c r="E435" t="s">
        <v>103</v>
      </c>
      <c r="G435" s="3">
        <v>1076.27</v>
      </c>
      <c r="I435" s="3">
        <v>810.86</v>
      </c>
      <c r="K435" s="13">
        <v>3.8808707325324234</v>
      </c>
      <c r="L435">
        <v>7600</v>
      </c>
    </row>
    <row r="436" spans="1:12" ht="12.75">
      <c r="A436">
        <v>16067</v>
      </c>
      <c r="B436" t="s">
        <v>99</v>
      </c>
      <c r="C436" t="s">
        <v>15</v>
      </c>
      <c r="D436" t="s">
        <v>20</v>
      </c>
      <c r="E436" t="s">
        <v>103</v>
      </c>
      <c r="G436" s="3">
        <v>252.125</v>
      </c>
      <c r="I436" s="3">
        <v>528.411</v>
      </c>
      <c r="K436" s="13">
        <v>2.7788744720027396</v>
      </c>
      <c r="L436">
        <v>600</v>
      </c>
    </row>
    <row r="437" spans="1:12" ht="12.75">
      <c r="A437">
        <v>16068</v>
      </c>
      <c r="B437" t="s">
        <v>99</v>
      </c>
      <c r="C437" t="s">
        <v>15</v>
      </c>
      <c r="D437" t="s">
        <v>20</v>
      </c>
      <c r="E437" t="s">
        <v>103</v>
      </c>
      <c r="G437" s="3">
        <v>443.366</v>
      </c>
      <c r="I437" s="3">
        <v>651.493</v>
      </c>
      <c r="K437" s="13">
        <v>3.2043913319193</v>
      </c>
      <c r="L437">
        <v>1600</v>
      </c>
    </row>
    <row r="438" spans="1:12" ht="12.75">
      <c r="A438">
        <v>16069</v>
      </c>
      <c r="B438" t="s">
        <v>99</v>
      </c>
      <c r="C438" t="s">
        <v>15</v>
      </c>
      <c r="D438" t="s">
        <v>20</v>
      </c>
      <c r="E438" t="s">
        <v>103</v>
      </c>
      <c r="G438" s="3">
        <v>1246.67</v>
      </c>
      <c r="I438" s="3">
        <v>963.095</v>
      </c>
      <c r="K438" s="13">
        <v>3.9085386321719593</v>
      </c>
      <c r="L438">
        <v>8100</v>
      </c>
    </row>
    <row r="439" spans="1:12" ht="12.75">
      <c r="A439">
        <v>16070</v>
      </c>
      <c r="B439" t="s">
        <v>99</v>
      </c>
      <c r="C439" t="s">
        <v>15</v>
      </c>
      <c r="D439" t="s">
        <v>20</v>
      </c>
      <c r="E439" t="s">
        <v>103</v>
      </c>
      <c r="K439" s="13">
        <v>3.3981136917305026</v>
      </c>
      <c r="L439">
        <v>2500</v>
      </c>
    </row>
    <row r="441" spans="1:12" ht="12.75">
      <c r="A441">
        <v>16071</v>
      </c>
      <c r="B441" t="s">
        <v>99</v>
      </c>
      <c r="C441" t="s">
        <v>21</v>
      </c>
      <c r="D441" t="s">
        <v>73</v>
      </c>
      <c r="E441" t="s">
        <v>104</v>
      </c>
      <c r="G441" s="3">
        <v>38.792</v>
      </c>
      <c r="I441" s="3">
        <v>36.736</v>
      </c>
      <c r="K441" s="13">
        <v>0</v>
      </c>
      <c r="L441">
        <v>0</v>
      </c>
    </row>
    <row r="442" spans="1:12" ht="12.75">
      <c r="A442">
        <v>16072</v>
      </c>
      <c r="B442" t="s">
        <v>99</v>
      </c>
      <c r="C442" t="s">
        <v>21</v>
      </c>
      <c r="D442" t="s">
        <v>73</v>
      </c>
      <c r="E442" t="s">
        <v>104</v>
      </c>
      <c r="G442" s="3">
        <v>39.75</v>
      </c>
      <c r="I442" s="3">
        <v>35.94</v>
      </c>
      <c r="K442" s="13">
        <v>0</v>
      </c>
      <c r="L442">
        <v>0</v>
      </c>
    </row>
    <row r="444" spans="1:12" ht="12.75">
      <c r="A444">
        <v>16073</v>
      </c>
      <c r="B444" t="s">
        <v>99</v>
      </c>
      <c r="C444" t="s">
        <v>21</v>
      </c>
      <c r="D444" t="s">
        <v>18</v>
      </c>
      <c r="E444" t="s">
        <v>105</v>
      </c>
      <c r="G444" s="3">
        <v>35.192</v>
      </c>
      <c r="I444" s="3">
        <v>44.897</v>
      </c>
      <c r="K444" s="13">
        <v>0</v>
      </c>
      <c r="L444">
        <v>0</v>
      </c>
    </row>
    <row r="445" spans="1:12" ht="12.75">
      <c r="A445">
        <v>16074</v>
      </c>
      <c r="B445" t="s">
        <v>99</v>
      </c>
      <c r="C445" t="s">
        <v>21</v>
      </c>
      <c r="D445" t="s">
        <v>18</v>
      </c>
      <c r="E445" t="s">
        <v>105</v>
      </c>
      <c r="G445" s="3">
        <v>47.065</v>
      </c>
      <c r="I445" s="3">
        <v>44.519</v>
      </c>
      <c r="K445" s="13">
        <v>0</v>
      </c>
      <c r="L445">
        <v>0</v>
      </c>
    </row>
    <row r="446" spans="1:12" ht="12.75">
      <c r="A446">
        <v>16075</v>
      </c>
      <c r="B446" t="s">
        <v>99</v>
      </c>
      <c r="C446" t="s">
        <v>21</v>
      </c>
      <c r="D446" t="s">
        <v>18</v>
      </c>
      <c r="E446" t="s">
        <v>105</v>
      </c>
      <c r="G446" s="3">
        <v>47.558</v>
      </c>
      <c r="I446" s="3">
        <v>52.138</v>
      </c>
      <c r="K446" s="13">
        <v>3.3803921600570273</v>
      </c>
      <c r="L446">
        <v>2400</v>
      </c>
    </row>
    <row r="447" spans="1:12" ht="12.75">
      <c r="A447">
        <v>16076</v>
      </c>
      <c r="B447" t="s">
        <v>99</v>
      </c>
      <c r="C447" t="s">
        <v>21</v>
      </c>
      <c r="D447" t="s">
        <v>18</v>
      </c>
      <c r="E447" t="s">
        <v>105</v>
      </c>
      <c r="G447" s="3">
        <v>62.12</v>
      </c>
      <c r="I447" s="3">
        <v>148.26</v>
      </c>
      <c r="K447" s="13">
        <v>5.54406928518988</v>
      </c>
      <c r="L447">
        <v>350000</v>
      </c>
    </row>
    <row r="448" spans="1:12" ht="12.75">
      <c r="A448">
        <v>16077</v>
      </c>
      <c r="B448" t="s">
        <v>99</v>
      </c>
      <c r="C448" t="s">
        <v>21</v>
      </c>
      <c r="D448" t="s">
        <v>18</v>
      </c>
      <c r="E448" t="s">
        <v>105</v>
      </c>
      <c r="G448" s="3">
        <v>99.651</v>
      </c>
      <c r="I448" s="3">
        <v>303.332</v>
      </c>
      <c r="K448" s="13">
        <v>2.4927603890268375</v>
      </c>
      <c r="L448">
        <v>310</v>
      </c>
    </row>
    <row r="449" spans="1:12" ht="12.75">
      <c r="A449">
        <v>16078</v>
      </c>
      <c r="B449" t="s">
        <v>99</v>
      </c>
      <c r="C449" t="s">
        <v>21</v>
      </c>
      <c r="D449" t="s">
        <v>18</v>
      </c>
      <c r="E449" t="s">
        <v>105</v>
      </c>
      <c r="G449" s="3">
        <v>51.273</v>
      </c>
      <c r="I449" s="3">
        <v>52.886</v>
      </c>
      <c r="K449" s="13">
        <v>2.9827233876685453</v>
      </c>
      <c r="L449">
        <v>960</v>
      </c>
    </row>
    <row r="450" spans="1:12" ht="12.75">
      <c r="A450">
        <v>16079</v>
      </c>
      <c r="B450" t="s">
        <v>99</v>
      </c>
      <c r="C450" t="s">
        <v>21</v>
      </c>
      <c r="D450" t="s">
        <v>18</v>
      </c>
      <c r="E450" t="s">
        <v>105</v>
      </c>
      <c r="G450" s="3">
        <v>57.547</v>
      </c>
      <c r="I450" s="3">
        <v>76.317</v>
      </c>
      <c r="K450" s="13">
        <v>5.2552749178437255</v>
      </c>
      <c r="L450">
        <v>180000</v>
      </c>
    </row>
    <row r="452" spans="1:12" ht="12.75">
      <c r="A452">
        <v>16080</v>
      </c>
      <c r="B452" t="s">
        <v>99</v>
      </c>
      <c r="C452" t="s">
        <v>21</v>
      </c>
      <c r="D452" t="s">
        <v>19</v>
      </c>
      <c r="E452" t="s">
        <v>106</v>
      </c>
      <c r="G452" s="3">
        <v>61.099</v>
      </c>
      <c r="I452" s="3">
        <v>68.075</v>
      </c>
      <c r="K452" s="13">
        <v>0</v>
      </c>
      <c r="L452">
        <v>0</v>
      </c>
    </row>
    <row r="453" spans="1:12" ht="12.75">
      <c r="A453">
        <v>16081</v>
      </c>
      <c r="B453" t="s">
        <v>99</v>
      </c>
      <c r="C453" t="s">
        <v>21</v>
      </c>
      <c r="D453" t="s">
        <v>19</v>
      </c>
      <c r="E453" t="s">
        <v>106</v>
      </c>
      <c r="G453" s="3">
        <v>8.208</v>
      </c>
      <c r="K453" s="13">
        <v>2.9872192299080047</v>
      </c>
      <c r="L453">
        <v>970</v>
      </c>
    </row>
    <row r="454" spans="1:12" ht="12.75">
      <c r="A454">
        <v>16082</v>
      </c>
      <c r="B454" t="s">
        <v>99</v>
      </c>
      <c r="C454" t="s">
        <v>21</v>
      </c>
      <c r="D454" t="s">
        <v>19</v>
      </c>
      <c r="E454" t="s">
        <v>106</v>
      </c>
      <c r="G454" s="3">
        <v>12.728</v>
      </c>
      <c r="I454" s="3">
        <v>45.365</v>
      </c>
      <c r="K454" s="13">
        <v>2.8756399370041685</v>
      </c>
      <c r="L454">
        <v>750</v>
      </c>
    </row>
    <row r="455" spans="1:12" ht="12.75">
      <c r="A455">
        <v>16083</v>
      </c>
      <c r="B455" t="s">
        <v>99</v>
      </c>
      <c r="C455" t="s">
        <v>21</v>
      </c>
      <c r="D455" t="s">
        <v>19</v>
      </c>
      <c r="E455" t="s">
        <v>106</v>
      </c>
      <c r="G455" s="3">
        <v>13.582</v>
      </c>
      <c r="I455" s="3">
        <v>56.12</v>
      </c>
      <c r="K455" s="13">
        <v>2.8981764834976764</v>
      </c>
      <c r="L455">
        <v>790</v>
      </c>
    </row>
    <row r="456" spans="1:12" ht="12.75">
      <c r="A456">
        <v>16084</v>
      </c>
      <c r="B456" t="s">
        <v>99</v>
      </c>
      <c r="C456" t="s">
        <v>21</v>
      </c>
      <c r="D456" t="s">
        <v>19</v>
      </c>
      <c r="E456" t="s">
        <v>106</v>
      </c>
      <c r="G456" s="3">
        <v>19.336</v>
      </c>
      <c r="I456" s="3">
        <v>57.784</v>
      </c>
      <c r="K456" s="13">
        <v>0</v>
      </c>
      <c r="L456">
        <v>0</v>
      </c>
    </row>
    <row r="457" spans="1:12" ht="12.75">
      <c r="A457">
        <v>16085</v>
      </c>
      <c r="B457" t="s">
        <v>99</v>
      </c>
      <c r="C457" t="s">
        <v>21</v>
      </c>
      <c r="D457" t="s">
        <v>19</v>
      </c>
      <c r="E457" t="s">
        <v>106</v>
      </c>
      <c r="G457" s="3">
        <v>23.503</v>
      </c>
      <c r="I457" s="3">
        <v>57.23</v>
      </c>
      <c r="K457" s="13">
        <v>2.826722520168992</v>
      </c>
      <c r="L457">
        <v>670</v>
      </c>
    </row>
    <row r="458" spans="1:12" ht="12.75">
      <c r="A458">
        <v>16086</v>
      </c>
      <c r="B458" t="s">
        <v>99</v>
      </c>
      <c r="C458" t="s">
        <v>21</v>
      </c>
      <c r="D458" t="s">
        <v>19</v>
      </c>
      <c r="E458" t="s">
        <v>106</v>
      </c>
      <c r="G458" s="3">
        <v>26.356</v>
      </c>
      <c r="I458" s="3">
        <v>61.088</v>
      </c>
      <c r="K458" s="13">
        <v>0</v>
      </c>
      <c r="L458">
        <v>0</v>
      </c>
    </row>
    <row r="460" spans="1:12" ht="12.75">
      <c r="A460">
        <v>16087</v>
      </c>
      <c r="B460" t="s">
        <v>99</v>
      </c>
      <c r="C460" t="s">
        <v>21</v>
      </c>
      <c r="D460" t="s">
        <v>20</v>
      </c>
      <c r="E460" t="s">
        <v>107</v>
      </c>
      <c r="G460" s="3">
        <v>39.729</v>
      </c>
      <c r="I460" s="3">
        <v>67.441</v>
      </c>
      <c r="K460" s="13">
        <v>2.1172712956557644</v>
      </c>
      <c r="L460">
        <v>130</v>
      </c>
    </row>
    <row r="461" spans="1:12" ht="12.75">
      <c r="A461">
        <v>16088</v>
      </c>
      <c r="B461" t="s">
        <v>99</v>
      </c>
      <c r="C461" t="s">
        <v>21</v>
      </c>
      <c r="D461" t="s">
        <v>20</v>
      </c>
      <c r="E461" t="s">
        <v>107</v>
      </c>
      <c r="G461" s="3">
        <v>60.791</v>
      </c>
      <c r="I461" s="3">
        <v>104.665</v>
      </c>
      <c r="K461" s="13">
        <v>2.6444385894678386</v>
      </c>
      <c r="L461">
        <v>440</v>
      </c>
    </row>
    <row r="462" spans="1:12" ht="12.75">
      <c r="A462">
        <v>16089</v>
      </c>
      <c r="B462" t="s">
        <v>99</v>
      </c>
      <c r="C462" t="s">
        <v>21</v>
      </c>
      <c r="D462" t="s">
        <v>20</v>
      </c>
      <c r="E462" t="s">
        <v>107</v>
      </c>
      <c r="G462" s="3">
        <v>52.692</v>
      </c>
      <c r="I462" s="3">
        <v>107.925</v>
      </c>
      <c r="K462" s="13">
        <v>1.6127838567197355</v>
      </c>
      <c r="L462">
        <v>40</v>
      </c>
    </row>
    <row r="463" spans="1:12" ht="12.75">
      <c r="A463">
        <v>16090</v>
      </c>
      <c r="B463" t="s">
        <v>99</v>
      </c>
      <c r="C463" t="s">
        <v>21</v>
      </c>
      <c r="D463" t="s">
        <v>20</v>
      </c>
      <c r="E463" t="s">
        <v>107</v>
      </c>
      <c r="G463" s="3">
        <v>43.21</v>
      </c>
      <c r="I463" s="3">
        <v>100.121</v>
      </c>
      <c r="K463" s="13">
        <v>2.725094521081469</v>
      </c>
      <c r="L463">
        <v>530</v>
      </c>
    </row>
    <row r="464" spans="1:12" ht="12.75">
      <c r="A464">
        <v>16091</v>
      </c>
      <c r="B464" t="s">
        <v>99</v>
      </c>
      <c r="C464" t="s">
        <v>21</v>
      </c>
      <c r="D464" t="s">
        <v>20</v>
      </c>
      <c r="E464" t="s">
        <v>107</v>
      </c>
      <c r="G464" s="3">
        <v>48.24</v>
      </c>
      <c r="I464" s="3">
        <v>164.222</v>
      </c>
      <c r="K464" s="13">
        <v>4.278776457955645</v>
      </c>
      <c r="L464">
        <v>19000</v>
      </c>
    </row>
    <row r="465" spans="1:12" ht="12.75">
      <c r="A465">
        <v>16092</v>
      </c>
      <c r="B465" t="s">
        <v>99</v>
      </c>
      <c r="C465" t="s">
        <v>21</v>
      </c>
      <c r="D465" t="s">
        <v>20</v>
      </c>
      <c r="E465" t="s">
        <v>107</v>
      </c>
      <c r="G465" s="3">
        <v>51.941</v>
      </c>
      <c r="I465" s="3">
        <v>107.52</v>
      </c>
      <c r="K465" s="13">
        <v>2.3242824552976926</v>
      </c>
      <c r="L465">
        <v>210</v>
      </c>
    </row>
    <row r="466" spans="1:12" ht="12.75">
      <c r="A466">
        <v>16093</v>
      </c>
      <c r="B466" t="s">
        <v>99</v>
      </c>
      <c r="C466" t="s">
        <v>21</v>
      </c>
      <c r="D466" t="s">
        <v>20</v>
      </c>
      <c r="E466" t="s">
        <v>107</v>
      </c>
      <c r="K466" s="13">
        <v>3.2555137128195333</v>
      </c>
      <c r="L466">
        <v>1800</v>
      </c>
    </row>
    <row r="468" spans="1:12" ht="12.75">
      <c r="A468">
        <v>16094</v>
      </c>
      <c r="B468" t="s">
        <v>99</v>
      </c>
      <c r="C468" t="s">
        <v>22</v>
      </c>
      <c r="D468" t="s">
        <v>73</v>
      </c>
      <c r="E468" t="s">
        <v>108</v>
      </c>
      <c r="G468" s="3">
        <v>37.026</v>
      </c>
      <c r="I468" s="3">
        <v>61.604</v>
      </c>
      <c r="K468" s="13">
        <v>0</v>
      </c>
      <c r="L468">
        <v>0</v>
      </c>
    </row>
    <row r="469" spans="1:12" ht="12.75">
      <c r="A469">
        <v>16095</v>
      </c>
      <c r="B469" t="s">
        <v>99</v>
      </c>
      <c r="C469" t="s">
        <v>22</v>
      </c>
      <c r="D469" t="s">
        <v>73</v>
      </c>
      <c r="E469" t="s">
        <v>108</v>
      </c>
      <c r="G469" s="3">
        <v>24.922</v>
      </c>
      <c r="I469" s="3">
        <v>43.627</v>
      </c>
      <c r="K469" s="13">
        <v>0</v>
      </c>
      <c r="L469">
        <v>0</v>
      </c>
    </row>
    <row r="471" spans="1:12" ht="12.75">
      <c r="A471">
        <v>16096</v>
      </c>
      <c r="B471" t="s">
        <v>99</v>
      </c>
      <c r="C471" t="s">
        <v>22</v>
      </c>
      <c r="D471" t="s">
        <v>18</v>
      </c>
      <c r="E471" t="s">
        <v>109</v>
      </c>
      <c r="G471" s="3">
        <v>35.252</v>
      </c>
      <c r="I471" s="3">
        <v>67.314</v>
      </c>
      <c r="K471" s="13">
        <v>2.399673721481038</v>
      </c>
      <c r="L471">
        <v>250</v>
      </c>
    </row>
    <row r="472" spans="1:12" ht="12.75">
      <c r="A472">
        <v>16097</v>
      </c>
      <c r="B472" t="s">
        <v>99</v>
      </c>
      <c r="C472" t="s">
        <v>22</v>
      </c>
      <c r="D472" t="s">
        <v>18</v>
      </c>
      <c r="E472" t="s">
        <v>109</v>
      </c>
      <c r="G472" s="3">
        <v>42.203</v>
      </c>
      <c r="I472" s="3">
        <v>74.579</v>
      </c>
      <c r="K472" s="13">
        <v>2.7788744720027396</v>
      </c>
      <c r="L472">
        <v>600</v>
      </c>
    </row>
    <row r="473" spans="1:12" ht="12.75">
      <c r="A473">
        <v>16098</v>
      </c>
      <c r="B473" t="s">
        <v>99</v>
      </c>
      <c r="C473" t="s">
        <v>22</v>
      </c>
      <c r="D473" t="s">
        <v>18</v>
      </c>
      <c r="E473" t="s">
        <v>109</v>
      </c>
      <c r="G473" s="3">
        <v>65.556</v>
      </c>
      <c r="I473" s="3">
        <v>86.697</v>
      </c>
      <c r="K473" s="13">
        <v>1.9590413923210936</v>
      </c>
      <c r="L473">
        <v>90</v>
      </c>
    </row>
    <row r="474" spans="1:12" ht="12.75">
      <c r="A474">
        <v>16099</v>
      </c>
      <c r="B474" t="s">
        <v>99</v>
      </c>
      <c r="C474" t="s">
        <v>22</v>
      </c>
      <c r="D474" t="s">
        <v>18</v>
      </c>
      <c r="E474" t="s">
        <v>109</v>
      </c>
      <c r="G474" s="3">
        <v>55.962</v>
      </c>
      <c r="I474" s="3">
        <v>89.304</v>
      </c>
      <c r="K474" s="13">
        <v>2.5575072019056577</v>
      </c>
      <c r="L474">
        <v>360</v>
      </c>
    </row>
    <row r="475" spans="1:12" ht="12.75">
      <c r="A475">
        <v>16100</v>
      </c>
      <c r="B475" t="s">
        <v>99</v>
      </c>
      <c r="C475" t="s">
        <v>22</v>
      </c>
      <c r="D475" t="s">
        <v>18</v>
      </c>
      <c r="E475" t="s">
        <v>109</v>
      </c>
      <c r="G475" s="3">
        <v>44.839</v>
      </c>
      <c r="I475" s="3">
        <v>87.741</v>
      </c>
      <c r="K475" s="13">
        <v>1.7853298350107671</v>
      </c>
      <c r="L475">
        <v>60</v>
      </c>
    </row>
    <row r="476" spans="1:12" ht="12.75">
      <c r="A476">
        <v>16101</v>
      </c>
      <c r="B476" t="s">
        <v>99</v>
      </c>
      <c r="C476" t="s">
        <v>22</v>
      </c>
      <c r="D476" t="s">
        <v>18</v>
      </c>
      <c r="E476" t="s">
        <v>109</v>
      </c>
      <c r="G476" s="3">
        <v>35.748</v>
      </c>
      <c r="I476" s="3">
        <v>69.767</v>
      </c>
      <c r="K476" s="13">
        <v>3.278982116865443</v>
      </c>
      <c r="L476">
        <v>1900</v>
      </c>
    </row>
    <row r="477" spans="1:12" ht="12.75">
      <c r="A477">
        <v>16102</v>
      </c>
      <c r="B477" t="s">
        <v>99</v>
      </c>
      <c r="C477" t="s">
        <v>22</v>
      </c>
      <c r="D477" t="s">
        <v>18</v>
      </c>
      <c r="E477" t="s">
        <v>109</v>
      </c>
      <c r="G477" s="3">
        <v>38.304</v>
      </c>
      <c r="I477" s="3">
        <v>66.533</v>
      </c>
      <c r="K477" s="13">
        <v>2.6910814921229687</v>
      </c>
      <c r="L477">
        <v>490</v>
      </c>
    </row>
    <row r="479" spans="1:12" ht="12.75">
      <c r="A479">
        <v>16103</v>
      </c>
      <c r="B479" t="s">
        <v>99</v>
      </c>
      <c r="C479" t="s">
        <v>22</v>
      </c>
      <c r="D479" t="s">
        <v>19</v>
      </c>
      <c r="E479" t="s">
        <v>110</v>
      </c>
      <c r="G479" s="3">
        <v>19.792</v>
      </c>
      <c r="I479" s="3">
        <v>69.764</v>
      </c>
      <c r="K479" s="13">
        <v>2.7715874808812555</v>
      </c>
      <c r="L479">
        <v>590</v>
      </c>
    </row>
    <row r="480" spans="1:12" ht="12.75">
      <c r="A480">
        <v>16104</v>
      </c>
      <c r="B480" t="s">
        <v>99</v>
      </c>
      <c r="C480" t="s">
        <v>22</v>
      </c>
      <c r="D480" t="s">
        <v>19</v>
      </c>
      <c r="E480" t="s">
        <v>110</v>
      </c>
      <c r="G480" s="3">
        <v>37.278</v>
      </c>
      <c r="I480" s="3">
        <v>106.327</v>
      </c>
      <c r="K480" s="13">
        <v>3.5052856741441323</v>
      </c>
      <c r="L480">
        <v>3200</v>
      </c>
    </row>
    <row r="481" spans="1:12" ht="12.75">
      <c r="A481">
        <v>16105</v>
      </c>
      <c r="B481" t="s">
        <v>99</v>
      </c>
      <c r="C481" t="s">
        <v>22</v>
      </c>
      <c r="D481" t="s">
        <v>19</v>
      </c>
      <c r="E481" t="s">
        <v>110</v>
      </c>
      <c r="G481" s="3">
        <v>24.447</v>
      </c>
      <c r="I481" s="3">
        <v>60.539</v>
      </c>
      <c r="K481" s="13">
        <v>4.000043427276863</v>
      </c>
      <c r="L481">
        <v>10000</v>
      </c>
    </row>
    <row r="482" spans="1:12" ht="12.75">
      <c r="A482">
        <v>16106</v>
      </c>
      <c r="B482" t="s">
        <v>99</v>
      </c>
      <c r="C482" t="s">
        <v>22</v>
      </c>
      <c r="D482" t="s">
        <v>19</v>
      </c>
      <c r="E482" t="s">
        <v>110</v>
      </c>
      <c r="G482" s="3">
        <v>37.547</v>
      </c>
      <c r="I482" s="3">
        <v>85.373</v>
      </c>
      <c r="K482" s="13">
        <v>2.5921767573958667</v>
      </c>
      <c r="L482">
        <v>390</v>
      </c>
    </row>
    <row r="483" spans="1:12" ht="12.75">
      <c r="A483">
        <v>16107</v>
      </c>
      <c r="B483" t="s">
        <v>99</v>
      </c>
      <c r="C483" t="s">
        <v>22</v>
      </c>
      <c r="D483" t="s">
        <v>19</v>
      </c>
      <c r="E483" t="s">
        <v>110</v>
      </c>
      <c r="G483" s="3">
        <v>29.519</v>
      </c>
      <c r="I483" s="3">
        <v>68.153</v>
      </c>
      <c r="K483" s="13">
        <v>3.278982116865443</v>
      </c>
      <c r="L483">
        <v>1900</v>
      </c>
    </row>
    <row r="484" spans="1:12" ht="12.75">
      <c r="A484">
        <v>16108</v>
      </c>
      <c r="B484" t="s">
        <v>99</v>
      </c>
      <c r="C484" t="s">
        <v>22</v>
      </c>
      <c r="D484" t="s">
        <v>19</v>
      </c>
      <c r="E484" t="s">
        <v>110</v>
      </c>
      <c r="G484" s="3">
        <v>23.503</v>
      </c>
      <c r="I484" s="3">
        <v>58.051</v>
      </c>
      <c r="K484" s="13">
        <v>3.5911759503117913</v>
      </c>
      <c r="L484">
        <v>3900</v>
      </c>
    </row>
    <row r="485" spans="1:12" ht="12.75">
      <c r="A485">
        <v>16109</v>
      </c>
      <c r="B485" t="s">
        <v>99</v>
      </c>
      <c r="C485" t="s">
        <v>22</v>
      </c>
      <c r="D485" t="s">
        <v>19</v>
      </c>
      <c r="E485" t="s">
        <v>110</v>
      </c>
      <c r="G485" s="3">
        <v>323.133</v>
      </c>
      <c r="I485" s="3">
        <v>2000</v>
      </c>
      <c r="J485" t="s">
        <v>120</v>
      </c>
      <c r="K485" s="13" t="e">
        <v>#DIV/0!</v>
      </c>
      <c r="L485" t="e">
        <v>#DIV/0!</v>
      </c>
    </row>
    <row r="487" spans="1:12" ht="12.75">
      <c r="A487">
        <v>16110</v>
      </c>
      <c r="B487" t="s">
        <v>99</v>
      </c>
      <c r="C487" t="s">
        <v>22</v>
      </c>
      <c r="D487" t="s">
        <v>20</v>
      </c>
      <c r="E487" t="s">
        <v>111</v>
      </c>
      <c r="G487" s="3">
        <v>116.774</v>
      </c>
      <c r="I487" s="3">
        <v>527.519</v>
      </c>
      <c r="K487" s="13">
        <v>5.176094154342576</v>
      </c>
      <c r="L487">
        <v>150000</v>
      </c>
    </row>
    <row r="488" spans="1:12" ht="12.75">
      <c r="A488">
        <v>16111</v>
      </c>
      <c r="B488" t="s">
        <v>99</v>
      </c>
      <c r="C488" t="s">
        <v>22</v>
      </c>
      <c r="D488" t="s">
        <v>20</v>
      </c>
      <c r="E488" t="s">
        <v>111</v>
      </c>
      <c r="G488" s="3">
        <v>535.104</v>
      </c>
      <c r="I488" s="3">
        <v>2000</v>
      </c>
      <c r="J488" t="s">
        <v>120</v>
      </c>
      <c r="K488" s="13">
        <v>8.431363765767486</v>
      </c>
      <c r="L488">
        <v>270000000</v>
      </c>
    </row>
    <row r="489" spans="1:12" ht="12.75">
      <c r="A489">
        <v>16112</v>
      </c>
      <c r="B489" t="s">
        <v>99</v>
      </c>
      <c r="C489" t="s">
        <v>22</v>
      </c>
      <c r="D489" t="s">
        <v>20</v>
      </c>
      <c r="E489" t="s">
        <v>111</v>
      </c>
      <c r="G489" s="3">
        <v>184.01</v>
      </c>
      <c r="I489" s="3">
        <v>2000</v>
      </c>
      <c r="J489" t="s">
        <v>120</v>
      </c>
      <c r="K489" s="13">
        <v>7.903089992420624</v>
      </c>
      <c r="L489">
        <v>80000000</v>
      </c>
    </row>
    <row r="490" spans="1:12" ht="12.75">
      <c r="A490">
        <v>16113</v>
      </c>
      <c r="B490" t="s">
        <v>99</v>
      </c>
      <c r="C490" t="s">
        <v>22</v>
      </c>
      <c r="D490" t="s">
        <v>20</v>
      </c>
      <c r="E490" t="s">
        <v>111</v>
      </c>
      <c r="G490" s="3">
        <v>723.418</v>
      </c>
      <c r="I490" s="3">
        <v>2000</v>
      </c>
      <c r="J490" t="s">
        <v>120</v>
      </c>
      <c r="K490" s="13">
        <v>8.9242792865789</v>
      </c>
      <c r="L490">
        <v>840000000</v>
      </c>
    </row>
    <row r="491" spans="1:12" ht="12.75">
      <c r="A491">
        <v>16114</v>
      </c>
      <c r="B491" t="s">
        <v>99</v>
      </c>
      <c r="C491" t="s">
        <v>22</v>
      </c>
      <c r="D491" t="s">
        <v>20</v>
      </c>
      <c r="E491" t="s">
        <v>111</v>
      </c>
      <c r="G491" s="3">
        <v>747.655</v>
      </c>
      <c r="I491" s="3">
        <v>2000</v>
      </c>
      <c r="J491" t="s">
        <v>120</v>
      </c>
      <c r="K491" s="13">
        <v>9.301029995881128</v>
      </c>
      <c r="L491">
        <v>2000000000</v>
      </c>
    </row>
    <row r="492" spans="1:12" ht="12.75">
      <c r="A492">
        <v>16115</v>
      </c>
      <c r="B492" t="s">
        <v>99</v>
      </c>
      <c r="C492" t="s">
        <v>22</v>
      </c>
      <c r="D492" t="s">
        <v>20</v>
      </c>
      <c r="E492" t="s">
        <v>111</v>
      </c>
      <c r="G492" s="3">
        <v>364.627</v>
      </c>
      <c r="I492" s="3">
        <v>2000</v>
      </c>
      <c r="J492" t="s">
        <v>120</v>
      </c>
      <c r="K492" s="13">
        <v>8.880813592852231</v>
      </c>
      <c r="L492">
        <v>760000000</v>
      </c>
    </row>
    <row r="493" spans="1:12" ht="12.75">
      <c r="A493">
        <v>16116</v>
      </c>
      <c r="B493" t="s">
        <v>99</v>
      </c>
      <c r="C493" t="s">
        <v>22</v>
      </c>
      <c r="D493" t="s">
        <v>20</v>
      </c>
      <c r="E493" t="s">
        <v>111</v>
      </c>
      <c r="K493" s="13">
        <v>6.954242557694265</v>
      </c>
      <c r="L493">
        <v>9000000</v>
      </c>
    </row>
    <row r="495" spans="1:12" ht="12.75">
      <c r="A495">
        <v>16182</v>
      </c>
      <c r="B495" t="s">
        <v>113</v>
      </c>
      <c r="C495" t="s">
        <v>114</v>
      </c>
      <c r="D495" t="s">
        <v>73</v>
      </c>
      <c r="G495" s="3">
        <v>57.631</v>
      </c>
      <c r="I495" s="3">
        <v>103.252</v>
      </c>
      <c r="K495" s="13">
        <v>0</v>
      </c>
      <c r="L495">
        <v>0</v>
      </c>
    </row>
    <row r="496" spans="1:12" ht="12.75">
      <c r="A496">
        <v>16183</v>
      </c>
      <c r="B496" t="s">
        <v>113</v>
      </c>
      <c r="C496" t="s">
        <v>114</v>
      </c>
      <c r="D496" t="s">
        <v>73</v>
      </c>
      <c r="G496" s="3">
        <v>14.88</v>
      </c>
      <c r="I496" s="3">
        <v>68.153</v>
      </c>
      <c r="K496" s="13">
        <v>0</v>
      </c>
      <c r="L496">
        <v>0</v>
      </c>
    </row>
    <row r="497" spans="1:12" ht="12.75">
      <c r="A497">
        <v>16184</v>
      </c>
      <c r="B497" t="s">
        <v>113</v>
      </c>
      <c r="C497" t="s">
        <v>114</v>
      </c>
      <c r="D497" t="s">
        <v>73</v>
      </c>
      <c r="G497" s="3">
        <v>32.478</v>
      </c>
      <c r="I497" s="3">
        <v>83.032</v>
      </c>
      <c r="K497" s="13">
        <v>0</v>
      </c>
      <c r="L497">
        <v>0</v>
      </c>
    </row>
    <row r="499" spans="1:12" ht="12.75">
      <c r="A499">
        <v>16185</v>
      </c>
      <c r="B499" t="s">
        <v>113</v>
      </c>
      <c r="C499" t="s">
        <v>114</v>
      </c>
      <c r="D499" t="s">
        <v>18</v>
      </c>
      <c r="G499" s="3">
        <v>31.73</v>
      </c>
      <c r="I499" s="3">
        <v>7.925</v>
      </c>
      <c r="K499" s="13">
        <v>0</v>
      </c>
      <c r="L499">
        <v>0</v>
      </c>
    </row>
    <row r="500" spans="1:12" ht="12.75">
      <c r="A500">
        <v>16186</v>
      </c>
      <c r="B500" t="s">
        <v>113</v>
      </c>
      <c r="C500" t="s">
        <v>114</v>
      </c>
      <c r="D500" t="s">
        <v>18</v>
      </c>
      <c r="G500" s="3">
        <v>13.154</v>
      </c>
      <c r="I500" s="3">
        <v>33.488</v>
      </c>
      <c r="K500" s="13">
        <v>1.3222192947339193</v>
      </c>
      <c r="L500">
        <v>20</v>
      </c>
    </row>
    <row r="501" spans="1:12" ht="12.75">
      <c r="A501">
        <v>16187</v>
      </c>
      <c r="B501" t="s">
        <v>113</v>
      </c>
      <c r="C501" t="s">
        <v>114</v>
      </c>
      <c r="D501" t="s">
        <v>18</v>
      </c>
      <c r="G501" s="3">
        <v>18.881</v>
      </c>
      <c r="I501" s="3">
        <v>14.246</v>
      </c>
      <c r="K501" s="13">
        <v>1.0413926851582251</v>
      </c>
      <c r="L501">
        <v>10</v>
      </c>
    </row>
    <row r="502" spans="1:12" ht="12.75">
      <c r="A502">
        <v>16188</v>
      </c>
      <c r="B502" t="s">
        <v>113</v>
      </c>
      <c r="C502" t="s">
        <v>114</v>
      </c>
      <c r="D502" t="s">
        <v>18</v>
      </c>
      <c r="G502" s="3">
        <v>18.881</v>
      </c>
      <c r="I502" s="3">
        <v>61.636</v>
      </c>
      <c r="K502" s="13">
        <v>0</v>
      </c>
      <c r="L502">
        <v>0</v>
      </c>
    </row>
    <row r="503" spans="1:12" ht="12.75">
      <c r="A503">
        <v>16189</v>
      </c>
      <c r="B503" t="s">
        <v>113</v>
      </c>
      <c r="C503" t="s">
        <v>114</v>
      </c>
      <c r="D503" t="s">
        <v>18</v>
      </c>
      <c r="G503" s="3">
        <v>18.429</v>
      </c>
      <c r="I503" s="3">
        <v>57.784</v>
      </c>
      <c r="K503" s="13">
        <v>0</v>
      </c>
      <c r="L503">
        <v>0</v>
      </c>
    </row>
    <row r="504" spans="1:12" ht="12.75">
      <c r="A504">
        <v>16190</v>
      </c>
      <c r="B504" t="s">
        <v>113</v>
      </c>
      <c r="C504" t="s">
        <v>114</v>
      </c>
      <c r="D504" t="s">
        <v>18</v>
      </c>
      <c r="G504" s="3">
        <v>16.447</v>
      </c>
      <c r="I504" s="3">
        <v>48.236</v>
      </c>
      <c r="K504" s="13">
        <v>0</v>
      </c>
      <c r="L504">
        <v>0</v>
      </c>
    </row>
    <row r="505" spans="1:12" ht="12.75">
      <c r="A505">
        <v>16191</v>
      </c>
      <c r="B505" t="s">
        <v>113</v>
      </c>
      <c r="C505" t="s">
        <v>114</v>
      </c>
      <c r="D505" t="s">
        <v>18</v>
      </c>
      <c r="G505" s="3">
        <v>9.815</v>
      </c>
      <c r="I505" s="3">
        <v>50.511</v>
      </c>
      <c r="K505" s="13">
        <v>0</v>
      </c>
      <c r="L505">
        <v>0</v>
      </c>
    </row>
    <row r="507" spans="1:12" ht="12.75">
      <c r="A507">
        <v>16192</v>
      </c>
      <c r="B507" t="s">
        <v>113</v>
      </c>
      <c r="C507" t="s">
        <v>114</v>
      </c>
      <c r="D507" t="s">
        <v>19</v>
      </c>
      <c r="G507" s="3">
        <v>30.247</v>
      </c>
      <c r="I507" s="3">
        <v>103.252</v>
      </c>
      <c r="K507" s="13">
        <v>1.4913616938342726</v>
      </c>
      <c r="L507">
        <v>30</v>
      </c>
    </row>
    <row r="508" spans="1:12" ht="12.75">
      <c r="A508">
        <v>16193</v>
      </c>
      <c r="B508" t="s">
        <v>113</v>
      </c>
      <c r="C508" t="s">
        <v>114</v>
      </c>
      <c r="D508" t="s">
        <v>19</v>
      </c>
      <c r="G508" s="3">
        <v>23.033</v>
      </c>
      <c r="I508" s="3">
        <v>70.304</v>
      </c>
      <c r="K508" s="13">
        <v>0</v>
      </c>
      <c r="L508">
        <v>0</v>
      </c>
    </row>
    <row r="509" spans="1:12" ht="12.75">
      <c r="A509">
        <v>16194</v>
      </c>
      <c r="B509" t="s">
        <v>113</v>
      </c>
      <c r="C509" t="s">
        <v>114</v>
      </c>
      <c r="D509" t="s">
        <v>19</v>
      </c>
      <c r="G509" s="3">
        <v>24.447</v>
      </c>
      <c r="I509" s="3">
        <v>83.557</v>
      </c>
      <c r="K509" s="13">
        <v>0</v>
      </c>
      <c r="L509">
        <v>0</v>
      </c>
    </row>
    <row r="510" spans="1:12" ht="12.75">
      <c r="A510">
        <v>16195</v>
      </c>
      <c r="B510" t="s">
        <v>113</v>
      </c>
      <c r="C510" t="s">
        <v>114</v>
      </c>
      <c r="D510" t="s">
        <v>19</v>
      </c>
      <c r="G510" s="3">
        <v>28.776</v>
      </c>
      <c r="I510" s="3">
        <v>85.652</v>
      </c>
      <c r="K510" s="13">
        <v>2.0827853703164503</v>
      </c>
      <c r="L510">
        <v>120</v>
      </c>
    </row>
    <row r="511" spans="1:12" ht="12.75">
      <c r="A511">
        <v>16196</v>
      </c>
      <c r="B511" t="s">
        <v>113</v>
      </c>
      <c r="C511" t="s">
        <v>114</v>
      </c>
      <c r="D511" t="s">
        <v>19</v>
      </c>
      <c r="G511" s="3">
        <v>21.17</v>
      </c>
      <c r="I511" s="3">
        <v>56.12</v>
      </c>
      <c r="K511" s="13">
        <v>1.0413926851582251</v>
      </c>
      <c r="L511">
        <v>10</v>
      </c>
    </row>
    <row r="512" spans="1:12" ht="12.75">
      <c r="A512">
        <v>16197</v>
      </c>
      <c r="B512" t="s">
        <v>113</v>
      </c>
      <c r="C512" t="s">
        <v>114</v>
      </c>
      <c r="D512" t="s">
        <v>19</v>
      </c>
      <c r="G512" s="3">
        <v>266.681</v>
      </c>
      <c r="I512" s="3">
        <v>1280.31</v>
      </c>
      <c r="K512" s="13">
        <v>1.4913616938342726</v>
      </c>
      <c r="L512">
        <v>30</v>
      </c>
    </row>
    <row r="513" spans="1:12" ht="12.75">
      <c r="A513">
        <v>16198</v>
      </c>
      <c r="B513" t="s">
        <v>113</v>
      </c>
      <c r="C513" t="s">
        <v>114</v>
      </c>
      <c r="D513" t="s">
        <v>19</v>
      </c>
      <c r="G513" s="3">
        <v>16.638</v>
      </c>
      <c r="I513" s="3">
        <v>43.627</v>
      </c>
      <c r="K513" s="13">
        <v>0</v>
      </c>
      <c r="L513">
        <v>0</v>
      </c>
    </row>
    <row r="515" spans="1:12" ht="12.75">
      <c r="A515">
        <v>16199</v>
      </c>
      <c r="B515" t="s">
        <v>113</v>
      </c>
      <c r="C515" t="s">
        <v>114</v>
      </c>
      <c r="D515" t="s">
        <v>20</v>
      </c>
      <c r="G515" s="3">
        <v>279.956</v>
      </c>
      <c r="I515" s="3">
        <v>528.858</v>
      </c>
      <c r="K515" s="13">
        <v>4.1761202110560856</v>
      </c>
      <c r="L515">
        <v>15000</v>
      </c>
    </row>
    <row r="516" spans="1:12" ht="12.75">
      <c r="A516">
        <v>16200</v>
      </c>
      <c r="B516" t="s">
        <v>113</v>
      </c>
      <c r="C516" t="s">
        <v>114</v>
      </c>
      <c r="D516" t="s">
        <v>20</v>
      </c>
      <c r="G516" s="3">
        <v>596.506</v>
      </c>
      <c r="I516" s="3">
        <v>770.148</v>
      </c>
      <c r="K516" s="13">
        <v>4.6434625467031605</v>
      </c>
      <c r="L516">
        <v>44000</v>
      </c>
    </row>
    <row r="517" spans="1:12" ht="12.75">
      <c r="A517">
        <v>16201</v>
      </c>
      <c r="B517" t="s">
        <v>113</v>
      </c>
      <c r="C517" t="s">
        <v>114</v>
      </c>
      <c r="D517" t="s">
        <v>20</v>
      </c>
      <c r="G517" s="3">
        <v>834.75</v>
      </c>
      <c r="I517" s="3">
        <v>668.218</v>
      </c>
      <c r="K517" s="13">
        <v>3.699056854547668</v>
      </c>
      <c r="L517">
        <v>5000</v>
      </c>
    </row>
    <row r="518" spans="1:12" ht="12.75">
      <c r="A518">
        <v>16202</v>
      </c>
      <c r="B518" t="s">
        <v>113</v>
      </c>
      <c r="C518" t="s">
        <v>114</v>
      </c>
      <c r="D518" t="s">
        <v>20</v>
      </c>
      <c r="G518" s="3">
        <v>588.743</v>
      </c>
      <c r="I518" s="3">
        <v>853.512</v>
      </c>
      <c r="K518" s="13">
        <v>4.230474467361159</v>
      </c>
      <c r="L518">
        <v>17000</v>
      </c>
    </row>
    <row r="519" spans="1:12" ht="12.75">
      <c r="A519">
        <v>16203</v>
      </c>
      <c r="B519" t="s">
        <v>113</v>
      </c>
      <c r="C519" t="s">
        <v>114</v>
      </c>
      <c r="D519" t="s">
        <v>20</v>
      </c>
      <c r="E519" s="5"/>
      <c r="G519" s="3">
        <v>1435.86</v>
      </c>
      <c r="I519" s="3">
        <v>1019.77</v>
      </c>
      <c r="K519" s="13">
        <v>4.505163549810412</v>
      </c>
      <c r="L519">
        <v>32000</v>
      </c>
    </row>
    <row r="520" spans="1:12" ht="12.75">
      <c r="A520">
        <v>16204</v>
      </c>
      <c r="B520" t="s">
        <v>113</v>
      </c>
      <c r="C520" t="s">
        <v>114</v>
      </c>
      <c r="D520" t="s">
        <v>20</v>
      </c>
      <c r="G520" s="3">
        <v>1419.07</v>
      </c>
      <c r="I520" s="3">
        <v>1090.64</v>
      </c>
      <c r="K520" s="13">
        <v>4.46241297331255</v>
      </c>
      <c r="L520">
        <v>29000</v>
      </c>
    </row>
    <row r="521" spans="1:12" ht="12.75">
      <c r="A521">
        <v>16205</v>
      </c>
      <c r="B521" t="s">
        <v>113</v>
      </c>
      <c r="C521" t="s">
        <v>114</v>
      </c>
      <c r="D521" t="s">
        <v>20</v>
      </c>
      <c r="G521" s="3">
        <v>833.36</v>
      </c>
      <c r="I521" s="3">
        <v>722.247</v>
      </c>
      <c r="K521" s="13">
        <v>3.477265995424853</v>
      </c>
      <c r="L521">
        <v>3000</v>
      </c>
    </row>
    <row r="523" spans="1:12" ht="12.75">
      <c r="A523">
        <v>16206</v>
      </c>
      <c r="B523" t="s">
        <v>113</v>
      </c>
      <c r="C523" t="s">
        <v>21</v>
      </c>
      <c r="D523" t="s">
        <v>73</v>
      </c>
      <c r="G523" s="3">
        <v>21.197</v>
      </c>
      <c r="I523" s="3">
        <v>22.632</v>
      </c>
      <c r="K523" s="13">
        <v>0</v>
      </c>
      <c r="L523">
        <v>0</v>
      </c>
    </row>
    <row r="524" spans="1:12" ht="12.75">
      <c r="A524">
        <v>16207</v>
      </c>
      <c r="B524" t="s">
        <v>113</v>
      </c>
      <c r="C524" t="s">
        <v>21</v>
      </c>
      <c r="D524" t="s">
        <v>73</v>
      </c>
      <c r="G524" s="3">
        <v>28.088</v>
      </c>
      <c r="I524" s="3">
        <v>35.4</v>
      </c>
      <c r="K524" s="13">
        <v>0</v>
      </c>
      <c r="L524">
        <v>0</v>
      </c>
    </row>
    <row r="526" spans="1:12" ht="12.75">
      <c r="A526">
        <v>16208</v>
      </c>
      <c r="B526" t="s">
        <v>113</v>
      </c>
      <c r="C526" t="s">
        <v>21</v>
      </c>
      <c r="D526" t="s">
        <v>18</v>
      </c>
      <c r="G526" s="3">
        <v>31.71</v>
      </c>
      <c r="I526" s="3">
        <v>73.284</v>
      </c>
      <c r="K526" s="13">
        <v>0</v>
      </c>
      <c r="L526">
        <v>0</v>
      </c>
    </row>
    <row r="527" spans="1:12" ht="12.75">
      <c r="A527">
        <v>16209</v>
      </c>
      <c r="B527" t="s">
        <v>113</v>
      </c>
      <c r="C527" t="s">
        <v>21</v>
      </c>
      <c r="D527" t="s">
        <v>18</v>
      </c>
      <c r="G527" s="3">
        <v>28.771</v>
      </c>
      <c r="I527" s="3">
        <v>49.178</v>
      </c>
      <c r="K527" s="13">
        <v>0</v>
      </c>
      <c r="L527">
        <v>0</v>
      </c>
    </row>
    <row r="528" spans="1:12" ht="12.75">
      <c r="A528">
        <v>16210</v>
      </c>
      <c r="B528" t="s">
        <v>113</v>
      </c>
      <c r="C528" t="s">
        <v>21</v>
      </c>
      <c r="D528" t="s">
        <v>18</v>
      </c>
      <c r="G528" s="3">
        <v>32.93</v>
      </c>
      <c r="I528" s="3">
        <v>50.863</v>
      </c>
      <c r="K528" s="13">
        <v>0</v>
      </c>
      <c r="L528">
        <v>0</v>
      </c>
    </row>
    <row r="529" spans="1:12" ht="12.75">
      <c r="A529">
        <v>16211</v>
      </c>
      <c r="B529" t="s">
        <v>113</v>
      </c>
      <c r="C529" t="s">
        <v>21</v>
      </c>
      <c r="D529" t="s">
        <v>18</v>
      </c>
      <c r="G529" s="3">
        <v>28.602</v>
      </c>
      <c r="I529" s="3">
        <v>52.759</v>
      </c>
      <c r="K529" s="13">
        <v>0</v>
      </c>
      <c r="L529">
        <v>0</v>
      </c>
    </row>
    <row r="530" spans="1:12" ht="12.75">
      <c r="A530">
        <v>16212</v>
      </c>
      <c r="B530" t="s">
        <v>113</v>
      </c>
      <c r="C530" t="s">
        <v>21</v>
      </c>
      <c r="D530" t="s">
        <v>18</v>
      </c>
      <c r="G530" s="3">
        <v>36.632</v>
      </c>
      <c r="I530" s="3">
        <v>70.718</v>
      </c>
      <c r="K530" s="13">
        <v>2.6242820958356683</v>
      </c>
      <c r="L530">
        <v>420</v>
      </c>
    </row>
    <row r="531" spans="1:12" ht="12.75">
      <c r="A531">
        <v>16213</v>
      </c>
      <c r="B531" t="s">
        <v>113</v>
      </c>
      <c r="C531" t="s">
        <v>21</v>
      </c>
      <c r="D531" t="s">
        <v>18</v>
      </c>
      <c r="G531" s="3">
        <v>28.943</v>
      </c>
      <c r="I531" s="3">
        <v>41.279</v>
      </c>
      <c r="K531" s="13">
        <v>0</v>
      </c>
      <c r="L531">
        <v>0</v>
      </c>
    </row>
    <row r="532" spans="1:12" ht="12.75">
      <c r="A532">
        <v>16214</v>
      </c>
      <c r="B532" t="s">
        <v>113</v>
      </c>
      <c r="C532" t="s">
        <v>21</v>
      </c>
      <c r="D532" t="s">
        <v>18</v>
      </c>
      <c r="G532" s="3">
        <v>33.82</v>
      </c>
      <c r="I532" s="3">
        <v>46.676</v>
      </c>
      <c r="K532" s="13">
        <v>0</v>
      </c>
      <c r="L532">
        <v>0</v>
      </c>
    </row>
    <row r="534" spans="1:12" ht="12.75">
      <c r="A534">
        <v>16215</v>
      </c>
      <c r="B534" t="s">
        <v>113</v>
      </c>
      <c r="C534" t="s">
        <v>21</v>
      </c>
      <c r="D534" t="s">
        <v>19</v>
      </c>
      <c r="G534" s="3">
        <v>25.372</v>
      </c>
      <c r="I534" s="3">
        <v>53.02</v>
      </c>
      <c r="K534" s="13">
        <v>3.3012470886362113</v>
      </c>
      <c r="L534">
        <v>2000</v>
      </c>
    </row>
    <row r="535" spans="1:12" ht="12.75">
      <c r="A535">
        <v>16216</v>
      </c>
      <c r="B535" t="s">
        <v>113</v>
      </c>
      <c r="C535" t="s">
        <v>21</v>
      </c>
      <c r="D535" t="s">
        <v>19</v>
      </c>
      <c r="G535" s="3">
        <v>30.176</v>
      </c>
      <c r="I535" s="3">
        <v>44.364</v>
      </c>
      <c r="K535" s="13">
        <v>2.1789769472931693</v>
      </c>
      <c r="L535">
        <v>150</v>
      </c>
    </row>
    <row r="536" spans="1:12" ht="12.75">
      <c r="A536">
        <v>16217</v>
      </c>
      <c r="B536" t="s">
        <v>113</v>
      </c>
      <c r="C536" t="s">
        <v>21</v>
      </c>
      <c r="D536" t="s">
        <v>19</v>
      </c>
      <c r="G536" s="3">
        <v>32.24</v>
      </c>
      <c r="I536" s="3">
        <v>62.295</v>
      </c>
      <c r="K536" s="13">
        <v>4.25529663190434</v>
      </c>
      <c r="L536">
        <v>18000</v>
      </c>
    </row>
    <row r="537" spans="1:12" ht="12.75">
      <c r="A537">
        <v>16218</v>
      </c>
      <c r="B537" t="s">
        <v>113</v>
      </c>
      <c r="C537" t="s">
        <v>21</v>
      </c>
      <c r="D537" t="s">
        <v>19</v>
      </c>
      <c r="G537" s="3">
        <v>36.822</v>
      </c>
      <c r="I537" s="3">
        <v>70.723</v>
      </c>
      <c r="K537" s="13">
        <v>3.477265995424853</v>
      </c>
      <c r="L537">
        <v>3000</v>
      </c>
    </row>
    <row r="538" spans="1:12" ht="12.75">
      <c r="A538">
        <v>16219</v>
      </c>
      <c r="B538" t="s">
        <v>113</v>
      </c>
      <c r="C538" t="s">
        <v>21</v>
      </c>
      <c r="D538" t="s">
        <v>19</v>
      </c>
      <c r="G538" s="3">
        <v>29.462</v>
      </c>
      <c r="I538" s="3">
        <v>50.854</v>
      </c>
      <c r="K538" s="13">
        <v>4.3222399749311515</v>
      </c>
      <c r="L538">
        <v>21000</v>
      </c>
    </row>
    <row r="539" spans="1:12" ht="12.75">
      <c r="A539">
        <v>16220</v>
      </c>
      <c r="B539" t="s">
        <v>113</v>
      </c>
      <c r="C539" t="s">
        <v>21</v>
      </c>
      <c r="D539" t="s">
        <v>19</v>
      </c>
      <c r="G539" s="3">
        <v>55.796</v>
      </c>
      <c r="I539" s="3">
        <v>220.02</v>
      </c>
      <c r="K539" s="13">
        <v>0</v>
      </c>
      <c r="L539">
        <v>0</v>
      </c>
    </row>
    <row r="540" spans="1:12" ht="12.75">
      <c r="A540">
        <v>16221</v>
      </c>
      <c r="B540" t="s">
        <v>113</v>
      </c>
      <c r="C540" t="s">
        <v>21</v>
      </c>
      <c r="D540" t="s">
        <v>19</v>
      </c>
      <c r="G540" s="3">
        <v>30.84</v>
      </c>
      <c r="I540" s="3">
        <v>55.936</v>
      </c>
      <c r="K540" s="13">
        <v>2.8639173769578603</v>
      </c>
      <c r="L540">
        <v>730</v>
      </c>
    </row>
    <row r="542" spans="1:12" ht="12.75">
      <c r="A542">
        <v>16222</v>
      </c>
      <c r="B542" t="s">
        <v>113</v>
      </c>
      <c r="C542" t="s">
        <v>21</v>
      </c>
      <c r="D542" t="s">
        <v>20</v>
      </c>
      <c r="G542" s="3">
        <v>35.675</v>
      </c>
      <c r="I542" s="3">
        <v>91.222</v>
      </c>
      <c r="K542" s="13">
        <v>4.602070848554296</v>
      </c>
      <c r="L542">
        <v>40000</v>
      </c>
    </row>
    <row r="543" spans="1:12" ht="12.75">
      <c r="A543">
        <v>16223</v>
      </c>
      <c r="B543" t="s">
        <v>113</v>
      </c>
      <c r="C543" t="s">
        <v>21</v>
      </c>
      <c r="D543" t="s">
        <v>20</v>
      </c>
      <c r="G543" s="3">
        <v>34.027</v>
      </c>
      <c r="I543" s="3">
        <v>98.03</v>
      </c>
      <c r="K543" s="13">
        <v>5.033427776713536</v>
      </c>
      <c r="L543">
        <v>108000</v>
      </c>
    </row>
    <row r="544" spans="1:12" ht="12.75">
      <c r="A544">
        <v>16224</v>
      </c>
      <c r="B544" t="s">
        <v>113</v>
      </c>
      <c r="C544" t="s">
        <v>21</v>
      </c>
      <c r="D544" t="s">
        <v>20</v>
      </c>
      <c r="G544" s="3">
        <v>29.543</v>
      </c>
      <c r="I544" s="3">
        <v>99.704</v>
      </c>
      <c r="K544" s="13">
        <v>4.806186759782153</v>
      </c>
      <c r="L544">
        <v>64000</v>
      </c>
    </row>
    <row r="545" spans="1:12" ht="12.75">
      <c r="A545">
        <v>16225</v>
      </c>
      <c r="B545" t="s">
        <v>113</v>
      </c>
      <c r="C545" t="s">
        <v>21</v>
      </c>
      <c r="D545" t="s">
        <v>20</v>
      </c>
      <c r="G545" s="3">
        <v>26.765</v>
      </c>
      <c r="I545" s="3">
        <v>84.209</v>
      </c>
      <c r="K545" s="13">
        <v>4.924284456203511</v>
      </c>
      <c r="L545">
        <v>84000</v>
      </c>
    </row>
    <row r="546" spans="1:12" ht="12.75">
      <c r="A546">
        <v>16226</v>
      </c>
      <c r="B546" t="s">
        <v>113</v>
      </c>
      <c r="C546" t="s">
        <v>21</v>
      </c>
      <c r="D546" t="s">
        <v>20</v>
      </c>
      <c r="G546" s="3">
        <v>36.008</v>
      </c>
      <c r="I546" s="3">
        <v>97.61</v>
      </c>
      <c r="K546" s="13">
        <v>4.863328809319186</v>
      </c>
      <c r="L546">
        <v>73000</v>
      </c>
    </row>
    <row r="547" spans="1:12" ht="12.75">
      <c r="A547">
        <v>16227</v>
      </c>
      <c r="B547" t="s">
        <v>113</v>
      </c>
      <c r="C547" t="s">
        <v>21</v>
      </c>
      <c r="D547" t="s">
        <v>20</v>
      </c>
      <c r="G547" s="3">
        <v>35.013</v>
      </c>
      <c r="I547" s="3">
        <v>74.621</v>
      </c>
      <c r="K547" s="13">
        <v>4.662767272763343</v>
      </c>
      <c r="L547">
        <v>46000</v>
      </c>
    </row>
    <row r="548" spans="1:12" ht="12.75">
      <c r="A548">
        <v>16228</v>
      </c>
      <c r="B548" t="s">
        <v>113</v>
      </c>
      <c r="C548" t="s">
        <v>21</v>
      </c>
      <c r="D548" t="s">
        <v>20</v>
      </c>
      <c r="G548" s="3">
        <v>30.172</v>
      </c>
      <c r="I548" s="3">
        <v>79.703</v>
      </c>
      <c r="K548" s="13">
        <v>4.806186759782153</v>
      </c>
      <c r="L548">
        <v>64000</v>
      </c>
    </row>
    <row r="550" spans="1:12" ht="12.75">
      <c r="A550">
        <v>16229</v>
      </c>
      <c r="B550" t="s">
        <v>113</v>
      </c>
      <c r="C550" t="s">
        <v>22</v>
      </c>
      <c r="D550" t="s">
        <v>73</v>
      </c>
      <c r="G550" s="3">
        <v>21.363</v>
      </c>
      <c r="I550" s="3">
        <v>30.269</v>
      </c>
      <c r="K550" s="13">
        <v>0</v>
      </c>
      <c r="L550">
        <v>0</v>
      </c>
    </row>
    <row r="551" spans="1:12" ht="12.75">
      <c r="A551">
        <v>16230</v>
      </c>
      <c r="B551" t="s">
        <v>113</v>
      </c>
      <c r="C551" t="s">
        <v>22</v>
      </c>
      <c r="D551" t="s">
        <v>73</v>
      </c>
      <c r="G551" s="3">
        <v>19.888</v>
      </c>
      <c r="I551" s="3">
        <v>23.425</v>
      </c>
      <c r="K551" s="13">
        <v>0</v>
      </c>
      <c r="L551">
        <v>0</v>
      </c>
    </row>
    <row r="553" spans="1:12" ht="12.75">
      <c r="A553">
        <v>16231</v>
      </c>
      <c r="B553" t="s">
        <v>113</v>
      </c>
      <c r="C553" t="s">
        <v>22</v>
      </c>
      <c r="D553" t="s">
        <v>18</v>
      </c>
      <c r="G553" s="3">
        <v>30.667</v>
      </c>
      <c r="I553" s="3">
        <v>44.072</v>
      </c>
      <c r="K553" s="13">
        <v>2.0043213737826426</v>
      </c>
      <c r="L553">
        <v>100</v>
      </c>
    </row>
    <row r="554" spans="1:12" ht="12.75">
      <c r="A554">
        <v>16232</v>
      </c>
      <c r="B554" t="s">
        <v>113</v>
      </c>
      <c r="C554" t="s">
        <v>22</v>
      </c>
      <c r="D554" t="s">
        <v>18</v>
      </c>
      <c r="G554" s="3">
        <v>28.773</v>
      </c>
      <c r="I554" s="3">
        <v>68.366</v>
      </c>
      <c r="K554" s="13">
        <v>0</v>
      </c>
      <c r="L554">
        <v>0</v>
      </c>
    </row>
    <row r="555" spans="1:12" ht="12.75">
      <c r="A555">
        <v>16233</v>
      </c>
      <c r="B555" t="s">
        <v>113</v>
      </c>
      <c r="C555" t="s">
        <v>22</v>
      </c>
      <c r="D555" t="s">
        <v>18</v>
      </c>
      <c r="G555" s="3">
        <v>29.63</v>
      </c>
      <c r="I555" s="3">
        <v>49.209</v>
      </c>
      <c r="K555" s="13">
        <v>0</v>
      </c>
      <c r="L555">
        <v>0</v>
      </c>
    </row>
    <row r="556" spans="1:12" ht="12.75">
      <c r="A556">
        <v>16234</v>
      </c>
      <c r="B556" t="s">
        <v>113</v>
      </c>
      <c r="C556" t="s">
        <v>22</v>
      </c>
      <c r="D556" t="s">
        <v>18</v>
      </c>
      <c r="G556" s="3">
        <v>76.033</v>
      </c>
      <c r="I556" s="3">
        <v>114.058</v>
      </c>
      <c r="K556" s="13">
        <v>0</v>
      </c>
      <c r="L556">
        <v>0</v>
      </c>
    </row>
    <row r="557" spans="1:12" ht="12.75">
      <c r="A557">
        <v>16235</v>
      </c>
      <c r="B557" t="s">
        <v>113</v>
      </c>
      <c r="C557" t="s">
        <v>22</v>
      </c>
      <c r="D557" t="s">
        <v>18</v>
      </c>
      <c r="G557" s="3">
        <v>38.957</v>
      </c>
      <c r="I557" s="3">
        <v>57.749</v>
      </c>
      <c r="K557" s="13">
        <v>0</v>
      </c>
      <c r="L557">
        <v>0</v>
      </c>
    </row>
    <row r="558" spans="1:12" ht="12.75">
      <c r="A558">
        <v>16236</v>
      </c>
      <c r="B558" t="s">
        <v>113</v>
      </c>
      <c r="C558" t="s">
        <v>22</v>
      </c>
      <c r="D558" t="s">
        <v>18</v>
      </c>
      <c r="G558" s="3">
        <v>50.69</v>
      </c>
      <c r="I558" s="3">
        <v>91.085</v>
      </c>
      <c r="K558" s="13">
        <v>2.5327543789924976</v>
      </c>
      <c r="L558">
        <v>340</v>
      </c>
    </row>
    <row r="559" spans="1:12" ht="12.75">
      <c r="A559">
        <v>16237</v>
      </c>
      <c r="B559" t="s">
        <v>113</v>
      </c>
      <c r="C559" t="s">
        <v>22</v>
      </c>
      <c r="D559" t="s">
        <v>18</v>
      </c>
      <c r="G559" s="3">
        <v>44.211</v>
      </c>
      <c r="I559" s="3">
        <v>82.277</v>
      </c>
      <c r="K559" s="13">
        <v>0</v>
      </c>
      <c r="L559">
        <v>0</v>
      </c>
    </row>
    <row r="561" spans="1:12" ht="12.75">
      <c r="A561">
        <v>16238</v>
      </c>
      <c r="B561" t="s">
        <v>113</v>
      </c>
      <c r="C561" t="s">
        <v>22</v>
      </c>
      <c r="D561" t="s">
        <v>19</v>
      </c>
      <c r="G561" s="3">
        <v>41.661</v>
      </c>
      <c r="I561" s="3">
        <v>115.598</v>
      </c>
      <c r="K561" s="13">
        <v>5.2552749178437255</v>
      </c>
      <c r="L561">
        <v>180000</v>
      </c>
    </row>
    <row r="562" spans="1:12" ht="12.75">
      <c r="A562">
        <v>16239</v>
      </c>
      <c r="B562" t="s">
        <v>113</v>
      </c>
      <c r="C562" t="s">
        <v>22</v>
      </c>
      <c r="D562" t="s">
        <v>19</v>
      </c>
      <c r="G562" s="3">
        <v>55.603</v>
      </c>
      <c r="I562" s="3">
        <v>86.401</v>
      </c>
      <c r="K562" s="13">
        <v>0</v>
      </c>
      <c r="L562">
        <v>0</v>
      </c>
    </row>
    <row r="563" spans="1:12" ht="12.75">
      <c r="A563">
        <v>16240</v>
      </c>
      <c r="B563" t="s">
        <v>113</v>
      </c>
      <c r="C563" t="s">
        <v>22</v>
      </c>
      <c r="D563" t="s">
        <v>19</v>
      </c>
      <c r="G563" s="3">
        <v>40.215</v>
      </c>
      <c r="I563" s="3">
        <v>72.816</v>
      </c>
      <c r="K563" s="13">
        <v>0</v>
      </c>
      <c r="L563">
        <v>0</v>
      </c>
    </row>
    <row r="564" spans="1:12" ht="12.75">
      <c r="A564">
        <v>16241</v>
      </c>
      <c r="B564" t="s">
        <v>113</v>
      </c>
      <c r="C564" t="s">
        <v>22</v>
      </c>
      <c r="D564" t="s">
        <v>19</v>
      </c>
      <c r="G564" s="3">
        <v>65.464</v>
      </c>
      <c r="I564" s="3">
        <v>94.639</v>
      </c>
      <c r="K564" s="13">
        <v>0</v>
      </c>
      <c r="L564">
        <v>0</v>
      </c>
    </row>
    <row r="565" spans="1:12" ht="12.75">
      <c r="A565">
        <v>16242</v>
      </c>
      <c r="B565" t="s">
        <v>113</v>
      </c>
      <c r="C565" t="s">
        <v>22</v>
      </c>
      <c r="D565" t="s">
        <v>19</v>
      </c>
      <c r="G565" s="3">
        <v>71.007</v>
      </c>
      <c r="I565" s="3">
        <v>104.011</v>
      </c>
      <c r="K565" s="13">
        <v>0</v>
      </c>
      <c r="L565">
        <v>0</v>
      </c>
    </row>
    <row r="566" spans="1:12" ht="12.75">
      <c r="A566">
        <v>16243</v>
      </c>
      <c r="B566" t="s">
        <v>113</v>
      </c>
      <c r="C566" t="s">
        <v>22</v>
      </c>
      <c r="D566" t="s">
        <v>19</v>
      </c>
      <c r="G566" s="3">
        <v>30.493</v>
      </c>
      <c r="I566" s="3">
        <v>55.936</v>
      </c>
      <c r="K566" s="13">
        <v>2.3636119798921444</v>
      </c>
      <c r="L566">
        <v>230</v>
      </c>
    </row>
    <row r="567" spans="1:12" ht="12.75">
      <c r="A567">
        <v>16244</v>
      </c>
      <c r="B567" t="s">
        <v>113</v>
      </c>
      <c r="C567" t="s">
        <v>22</v>
      </c>
      <c r="D567" t="s">
        <v>19</v>
      </c>
      <c r="G567" s="3">
        <v>88.593</v>
      </c>
      <c r="I567" s="3">
        <v>2000</v>
      </c>
      <c r="J567" t="s">
        <v>120</v>
      </c>
      <c r="K567" s="13">
        <v>8.653212514740442</v>
      </c>
      <c r="L567">
        <v>450000000</v>
      </c>
    </row>
    <row r="569" spans="1:12" ht="12.75">
      <c r="A569">
        <v>16245</v>
      </c>
      <c r="B569" t="s">
        <v>113</v>
      </c>
      <c r="C569" t="s">
        <v>22</v>
      </c>
      <c r="D569" t="s">
        <v>20</v>
      </c>
      <c r="G569" s="3">
        <v>70.932</v>
      </c>
      <c r="I569" s="3">
        <v>1431.99</v>
      </c>
      <c r="K569" s="13">
        <v>7.361727854899962</v>
      </c>
      <c r="L569">
        <v>23000000</v>
      </c>
    </row>
    <row r="570" spans="1:12" ht="12.75">
      <c r="A570">
        <v>16246</v>
      </c>
      <c r="B570" t="s">
        <v>113</v>
      </c>
      <c r="C570" t="s">
        <v>22</v>
      </c>
      <c r="D570" t="s">
        <v>20</v>
      </c>
      <c r="G570" s="3">
        <v>80.298</v>
      </c>
      <c r="I570" s="3">
        <v>141.58</v>
      </c>
      <c r="K570" s="13">
        <v>5.176094154342576</v>
      </c>
      <c r="L570">
        <v>150000</v>
      </c>
    </row>
    <row r="571" spans="1:12" ht="12.75">
      <c r="A571">
        <v>16247</v>
      </c>
      <c r="B571" t="s">
        <v>113</v>
      </c>
      <c r="C571" t="s">
        <v>22</v>
      </c>
      <c r="D571" t="s">
        <v>20</v>
      </c>
      <c r="G571" s="3">
        <v>44.629</v>
      </c>
      <c r="I571" s="3">
        <v>146.767</v>
      </c>
      <c r="K571" s="13">
        <v>5.113946693020772</v>
      </c>
      <c r="L571">
        <v>130000</v>
      </c>
    </row>
    <row r="572" spans="1:12" ht="12.75">
      <c r="A572">
        <v>16248</v>
      </c>
      <c r="B572" t="s">
        <v>113</v>
      </c>
      <c r="C572" t="s">
        <v>22</v>
      </c>
      <c r="D572" t="s">
        <v>20</v>
      </c>
      <c r="G572" s="3">
        <v>269.085</v>
      </c>
      <c r="I572" s="3">
        <v>2000</v>
      </c>
      <c r="J572" t="s">
        <v>120</v>
      </c>
      <c r="K572" s="13">
        <v>8.44715803289327</v>
      </c>
      <c r="L572">
        <v>280000000</v>
      </c>
    </row>
    <row r="573" spans="1:12" ht="12.75">
      <c r="A573">
        <v>16249</v>
      </c>
      <c r="B573" t="s">
        <v>113</v>
      </c>
      <c r="C573" t="s">
        <v>22</v>
      </c>
      <c r="D573" t="s">
        <v>20</v>
      </c>
      <c r="G573" s="3">
        <v>278.494</v>
      </c>
      <c r="I573" s="3">
        <v>2000</v>
      </c>
      <c r="J573" t="s">
        <v>120</v>
      </c>
      <c r="K573" s="13">
        <v>8.518513941193932</v>
      </c>
      <c r="L573">
        <v>330000000</v>
      </c>
    </row>
    <row r="574" spans="1:12" ht="12.75">
      <c r="A574">
        <v>16250</v>
      </c>
      <c r="B574" t="s">
        <v>113</v>
      </c>
      <c r="C574" t="s">
        <v>22</v>
      </c>
      <c r="D574" t="s">
        <v>20</v>
      </c>
      <c r="G574" s="3">
        <v>469.93</v>
      </c>
      <c r="I574" s="3">
        <v>2000</v>
      </c>
      <c r="J574" t="s">
        <v>120</v>
      </c>
      <c r="K574" s="13">
        <v>8.64345267747322</v>
      </c>
      <c r="L574">
        <v>440000000</v>
      </c>
    </row>
    <row r="575" spans="1:12" ht="12.75">
      <c r="A575">
        <v>16251</v>
      </c>
      <c r="B575" t="s">
        <v>113</v>
      </c>
      <c r="C575" t="s">
        <v>22</v>
      </c>
      <c r="D575" t="s">
        <v>20</v>
      </c>
      <c r="G575" s="3">
        <v>59.218</v>
      </c>
      <c r="I575" s="3">
        <v>95.923</v>
      </c>
      <c r="K575" s="13">
        <v>4.579795025268589</v>
      </c>
      <c r="L575">
        <v>38000</v>
      </c>
    </row>
    <row r="577" spans="1:12" ht="12.75">
      <c r="A577">
        <v>16297</v>
      </c>
      <c r="B577" t="s">
        <v>115</v>
      </c>
      <c r="C577" t="s">
        <v>15</v>
      </c>
      <c r="D577" t="s">
        <v>73</v>
      </c>
      <c r="G577" s="3">
        <v>45.31</v>
      </c>
      <c r="I577" s="3">
        <v>74.425</v>
      </c>
      <c r="K577" s="13">
        <v>0</v>
      </c>
      <c r="L577">
        <v>0</v>
      </c>
    </row>
    <row r="578" spans="1:12" ht="12.75">
      <c r="A578">
        <v>16298</v>
      </c>
      <c r="B578" t="s">
        <v>115</v>
      </c>
      <c r="C578" t="s">
        <v>15</v>
      </c>
      <c r="D578" t="s">
        <v>73</v>
      </c>
      <c r="G578" s="3">
        <v>38.955</v>
      </c>
      <c r="I578" s="3">
        <v>81.835</v>
      </c>
      <c r="K578" s="13">
        <v>0</v>
      </c>
      <c r="L578">
        <v>0</v>
      </c>
    </row>
    <row r="579" spans="1:12" ht="12.75">
      <c r="A579">
        <v>16299</v>
      </c>
      <c r="B579" t="s">
        <v>115</v>
      </c>
      <c r="C579" t="s">
        <v>15</v>
      </c>
      <c r="D579" t="s">
        <v>73</v>
      </c>
      <c r="G579" s="3">
        <v>39.492</v>
      </c>
      <c r="I579" s="3">
        <v>68.606</v>
      </c>
      <c r="K579" s="13">
        <v>0</v>
      </c>
      <c r="L579">
        <v>0</v>
      </c>
    </row>
    <row r="581" spans="1:12" ht="12.75">
      <c r="A581">
        <v>16300</v>
      </c>
      <c r="B581" t="s">
        <v>115</v>
      </c>
      <c r="C581" t="s">
        <v>15</v>
      </c>
      <c r="D581" t="s">
        <v>18</v>
      </c>
      <c r="G581" s="3">
        <v>81.54</v>
      </c>
      <c r="I581" s="3">
        <v>103.403</v>
      </c>
      <c r="K581" s="13">
        <v>1.0413926851582251</v>
      </c>
      <c r="L581">
        <v>10</v>
      </c>
    </row>
    <row r="582" spans="1:12" ht="12.75">
      <c r="A582">
        <v>16301</v>
      </c>
      <c r="B582" t="s">
        <v>115</v>
      </c>
      <c r="C582" t="s">
        <v>15</v>
      </c>
      <c r="D582" t="s">
        <v>18</v>
      </c>
      <c r="G582" s="3">
        <v>56.175</v>
      </c>
      <c r="I582" s="3">
        <v>80.717</v>
      </c>
      <c r="K582" s="13">
        <v>0</v>
      </c>
      <c r="L582">
        <v>0</v>
      </c>
    </row>
    <row r="583" spans="1:12" ht="12.75">
      <c r="A583">
        <v>16302</v>
      </c>
      <c r="B583" t="s">
        <v>115</v>
      </c>
      <c r="C583" t="s">
        <v>15</v>
      </c>
      <c r="D583" t="s">
        <v>18</v>
      </c>
      <c r="G583" s="3">
        <v>39.852</v>
      </c>
      <c r="I583" s="3">
        <v>56.959</v>
      </c>
      <c r="K583" s="13">
        <v>0</v>
      </c>
      <c r="L583">
        <v>0</v>
      </c>
    </row>
    <row r="584" spans="1:12" ht="12.75">
      <c r="A584">
        <v>16303</v>
      </c>
      <c r="B584" t="s">
        <v>115</v>
      </c>
      <c r="C584" t="s">
        <v>15</v>
      </c>
      <c r="D584" t="s">
        <v>18</v>
      </c>
      <c r="G584" s="3">
        <v>46.428</v>
      </c>
      <c r="I584" s="3">
        <v>67.386</v>
      </c>
      <c r="K584" s="13">
        <v>1.0413926851582251</v>
      </c>
      <c r="L584">
        <v>10</v>
      </c>
    </row>
    <row r="585" spans="1:12" ht="12.75">
      <c r="A585">
        <v>16304</v>
      </c>
      <c r="B585" t="s">
        <v>115</v>
      </c>
      <c r="C585" t="s">
        <v>15</v>
      </c>
      <c r="D585" t="s">
        <v>18</v>
      </c>
      <c r="G585" s="3">
        <v>23.538</v>
      </c>
      <c r="I585" s="3">
        <v>45.657</v>
      </c>
      <c r="K585" s="13">
        <v>1.0413926851582251</v>
      </c>
      <c r="L585">
        <v>10</v>
      </c>
    </row>
    <row r="586" spans="1:12" ht="12.75">
      <c r="A586">
        <v>16305</v>
      </c>
      <c r="B586" t="s">
        <v>115</v>
      </c>
      <c r="C586" t="s">
        <v>15</v>
      </c>
      <c r="D586" t="s">
        <v>18</v>
      </c>
      <c r="G586" s="3">
        <v>55.996</v>
      </c>
      <c r="I586" s="3">
        <v>75.794</v>
      </c>
      <c r="K586" s="13">
        <v>0</v>
      </c>
      <c r="L586">
        <v>0</v>
      </c>
    </row>
    <row r="587" spans="1:12" ht="12.75">
      <c r="A587">
        <v>16306</v>
      </c>
      <c r="B587" t="s">
        <v>115</v>
      </c>
      <c r="C587" t="s">
        <v>15</v>
      </c>
      <c r="D587" t="s">
        <v>18</v>
      </c>
      <c r="G587" s="3">
        <v>54.629</v>
      </c>
      <c r="I587" s="3">
        <v>73.779</v>
      </c>
      <c r="K587" s="13">
        <v>0</v>
      </c>
      <c r="L587">
        <v>0</v>
      </c>
    </row>
    <row r="589" spans="1:12" ht="12.75">
      <c r="A589">
        <v>16307</v>
      </c>
      <c r="B589" t="s">
        <v>115</v>
      </c>
      <c r="C589" t="s">
        <v>15</v>
      </c>
      <c r="D589" t="s">
        <v>19</v>
      </c>
      <c r="G589" s="3">
        <v>38.746</v>
      </c>
      <c r="I589" s="3">
        <v>62.262</v>
      </c>
      <c r="K589" s="13">
        <v>1.0413926851582251</v>
      </c>
      <c r="L589">
        <v>10</v>
      </c>
    </row>
    <row r="590" spans="1:12" ht="12.75">
      <c r="A590">
        <v>16308</v>
      </c>
      <c r="B590" t="s">
        <v>115</v>
      </c>
      <c r="C590" t="s">
        <v>15</v>
      </c>
      <c r="D590" t="s">
        <v>19</v>
      </c>
      <c r="G590" s="3">
        <v>48.342</v>
      </c>
      <c r="I590" s="3">
        <v>310.887</v>
      </c>
      <c r="K590" s="13">
        <v>1.3222192947339193</v>
      </c>
      <c r="L590">
        <v>20</v>
      </c>
    </row>
    <row r="591" spans="1:12" ht="12.75">
      <c r="A591">
        <v>16309</v>
      </c>
      <c r="B591" t="s">
        <v>115</v>
      </c>
      <c r="C591" t="s">
        <v>15</v>
      </c>
      <c r="D591" t="s">
        <v>19</v>
      </c>
      <c r="G591" s="3">
        <v>39.852</v>
      </c>
      <c r="I591" s="3">
        <v>89.969</v>
      </c>
      <c r="K591" s="13">
        <v>1.4913616938342726</v>
      </c>
      <c r="L591">
        <v>30</v>
      </c>
    </row>
    <row r="592" spans="1:12" ht="12.75">
      <c r="A592">
        <v>16310</v>
      </c>
      <c r="B592" t="s">
        <v>115</v>
      </c>
      <c r="C592" t="s">
        <v>15</v>
      </c>
      <c r="D592" t="s">
        <v>19</v>
      </c>
      <c r="G592" s="3">
        <v>51.623</v>
      </c>
      <c r="I592" s="3">
        <v>164.96</v>
      </c>
      <c r="K592" s="13">
        <v>2.3820170425748683</v>
      </c>
      <c r="L592">
        <v>240</v>
      </c>
    </row>
    <row r="593" spans="1:12" ht="12.75">
      <c r="A593">
        <v>16311</v>
      </c>
      <c r="B593" t="s">
        <v>115</v>
      </c>
      <c r="C593" t="s">
        <v>15</v>
      </c>
      <c r="D593" t="s">
        <v>19</v>
      </c>
      <c r="G593" s="3">
        <v>14.493</v>
      </c>
      <c r="I593" s="3">
        <v>88.891</v>
      </c>
      <c r="K593" s="13">
        <v>2.663700925389648</v>
      </c>
      <c r="L593">
        <v>460</v>
      </c>
    </row>
    <row r="594" spans="1:12" ht="12.75">
      <c r="A594">
        <v>16312</v>
      </c>
      <c r="B594" t="s">
        <v>115</v>
      </c>
      <c r="C594" t="s">
        <v>15</v>
      </c>
      <c r="D594" t="s">
        <v>19</v>
      </c>
      <c r="G594" s="3">
        <v>57.635</v>
      </c>
      <c r="I594" s="3">
        <v>91.625</v>
      </c>
      <c r="K594" s="13">
        <v>2.0827853703164503</v>
      </c>
      <c r="L594">
        <v>120</v>
      </c>
    </row>
    <row r="595" spans="1:12" ht="12.75">
      <c r="A595">
        <v>16313</v>
      </c>
      <c r="B595" t="s">
        <v>115</v>
      </c>
      <c r="C595" t="s">
        <v>15</v>
      </c>
      <c r="D595" t="s">
        <v>19</v>
      </c>
      <c r="G595" s="3">
        <v>33.8</v>
      </c>
      <c r="I595" s="3">
        <v>68.096</v>
      </c>
      <c r="K595" s="13">
        <v>1.4913616938342726</v>
      </c>
      <c r="L595">
        <v>30</v>
      </c>
    </row>
    <row r="597" spans="1:12" ht="12.75">
      <c r="A597">
        <v>16314</v>
      </c>
      <c r="B597" t="s">
        <v>115</v>
      </c>
      <c r="C597" t="s">
        <v>15</v>
      </c>
      <c r="D597" t="s">
        <v>20</v>
      </c>
      <c r="G597" s="3">
        <v>313.849</v>
      </c>
      <c r="I597" s="3">
        <v>428.584</v>
      </c>
      <c r="K597" s="13">
        <v>3.5052856741441323</v>
      </c>
      <c r="L597">
        <v>3200</v>
      </c>
    </row>
    <row r="598" spans="1:12" ht="12.75">
      <c r="A598">
        <v>16315</v>
      </c>
      <c r="B598" t="s">
        <v>115</v>
      </c>
      <c r="C598" t="s">
        <v>15</v>
      </c>
      <c r="D598" t="s">
        <v>20</v>
      </c>
      <c r="G598" s="3">
        <v>291.785</v>
      </c>
      <c r="I598" s="3">
        <v>357.899</v>
      </c>
      <c r="K598" s="13">
        <v>4.25529663190434</v>
      </c>
      <c r="L598">
        <v>18000</v>
      </c>
    </row>
    <row r="599" spans="1:12" ht="12.75">
      <c r="A599">
        <v>16316</v>
      </c>
      <c r="B599" t="s">
        <v>115</v>
      </c>
      <c r="C599" t="s">
        <v>15</v>
      </c>
      <c r="D599" t="s">
        <v>20</v>
      </c>
      <c r="G599" s="3">
        <v>330.336</v>
      </c>
      <c r="I599" s="3">
        <v>276.083</v>
      </c>
      <c r="K599" s="13">
        <v>3.6721902511882525</v>
      </c>
      <c r="L599">
        <v>4700</v>
      </c>
    </row>
    <row r="600" spans="1:12" ht="12.75">
      <c r="A600">
        <v>16317</v>
      </c>
      <c r="B600" t="s">
        <v>115</v>
      </c>
      <c r="C600" t="s">
        <v>15</v>
      </c>
      <c r="D600" t="s">
        <v>20</v>
      </c>
      <c r="G600" s="3">
        <v>339.952</v>
      </c>
      <c r="I600" s="3">
        <v>317.329</v>
      </c>
      <c r="K600" s="13">
        <v>3.7854010249923875</v>
      </c>
      <c r="L600">
        <v>6100</v>
      </c>
    </row>
    <row r="601" spans="1:12" ht="12.75">
      <c r="A601">
        <v>16318</v>
      </c>
      <c r="B601" t="s">
        <v>115</v>
      </c>
      <c r="C601" t="s">
        <v>15</v>
      </c>
      <c r="D601" t="s">
        <v>20</v>
      </c>
      <c r="G601" s="3">
        <v>103.574</v>
      </c>
      <c r="I601" s="3">
        <v>313.091</v>
      </c>
      <c r="K601" s="13">
        <v>3.6628522332647964</v>
      </c>
      <c r="L601">
        <v>4600</v>
      </c>
    </row>
    <row r="602" spans="1:12" ht="12.75">
      <c r="A602">
        <v>16319</v>
      </c>
      <c r="B602" t="s">
        <v>115</v>
      </c>
      <c r="C602" t="s">
        <v>15</v>
      </c>
      <c r="D602" t="s">
        <v>20</v>
      </c>
      <c r="G602" s="3">
        <v>408.709</v>
      </c>
      <c r="I602" s="3">
        <v>564.565</v>
      </c>
      <c r="K602" s="13">
        <v>4.000043427276863</v>
      </c>
      <c r="L602">
        <v>10000</v>
      </c>
    </row>
    <row r="603" spans="1:12" ht="12.75">
      <c r="A603">
        <v>16320</v>
      </c>
      <c r="B603" t="s">
        <v>115</v>
      </c>
      <c r="C603" t="s">
        <v>15</v>
      </c>
      <c r="D603" t="s">
        <v>20</v>
      </c>
      <c r="G603" s="3">
        <v>567.989</v>
      </c>
      <c r="I603" s="3">
        <v>607.152</v>
      </c>
      <c r="K603" s="13" t="e">
        <v>#DIV/0!</v>
      </c>
      <c r="L603" t="e">
        <v>#DIV/0!</v>
      </c>
    </row>
    <row r="605" spans="1:12" ht="12.75">
      <c r="A605">
        <v>16321</v>
      </c>
      <c r="B605" t="s">
        <v>115</v>
      </c>
      <c r="C605" t="s">
        <v>21</v>
      </c>
      <c r="D605" t="s">
        <v>73</v>
      </c>
      <c r="G605" s="3">
        <v>21.578</v>
      </c>
      <c r="I605" s="3">
        <v>38.388</v>
      </c>
      <c r="K605" s="13">
        <v>0</v>
      </c>
      <c r="L605">
        <v>0</v>
      </c>
    </row>
    <row r="606" spans="1:12" ht="12.75">
      <c r="A606">
        <v>16322</v>
      </c>
      <c r="B606" t="s">
        <v>115</v>
      </c>
      <c r="C606" t="s">
        <v>21</v>
      </c>
      <c r="D606" t="s">
        <v>73</v>
      </c>
      <c r="G606" s="3">
        <v>31.027</v>
      </c>
      <c r="I606" s="3">
        <v>48.491</v>
      </c>
      <c r="K606" s="13">
        <v>0</v>
      </c>
      <c r="L606">
        <v>0</v>
      </c>
    </row>
    <row r="608" spans="1:12" ht="12.75">
      <c r="A608">
        <v>16323</v>
      </c>
      <c r="B608" t="s">
        <v>115</v>
      </c>
      <c r="C608" t="s">
        <v>21</v>
      </c>
      <c r="D608" t="s">
        <v>18</v>
      </c>
      <c r="G608" s="3">
        <v>13.618</v>
      </c>
      <c r="I608" s="3">
        <v>36.981</v>
      </c>
      <c r="K608" s="13">
        <v>0</v>
      </c>
      <c r="L608">
        <v>0</v>
      </c>
    </row>
    <row r="609" spans="1:12" ht="12.75">
      <c r="A609">
        <v>16324</v>
      </c>
      <c r="B609" t="s">
        <v>115</v>
      </c>
      <c r="C609" t="s">
        <v>21</v>
      </c>
      <c r="D609" t="s">
        <v>18</v>
      </c>
      <c r="G609" s="3">
        <v>39.577</v>
      </c>
      <c r="I609" s="3">
        <v>60.838</v>
      </c>
      <c r="K609" s="13">
        <v>0</v>
      </c>
      <c r="L609">
        <v>0</v>
      </c>
    </row>
    <row r="610" spans="1:12" ht="12.75">
      <c r="A610">
        <v>16325</v>
      </c>
      <c r="B610" t="s">
        <v>115</v>
      </c>
      <c r="C610" t="s">
        <v>21</v>
      </c>
      <c r="D610" t="s">
        <v>18</v>
      </c>
      <c r="G610" s="3">
        <v>44.785</v>
      </c>
      <c r="I610" s="3">
        <v>76.47</v>
      </c>
      <c r="K610" s="13">
        <v>0</v>
      </c>
      <c r="L610">
        <v>0</v>
      </c>
    </row>
    <row r="611" spans="1:12" ht="12.75">
      <c r="A611">
        <v>16326</v>
      </c>
      <c r="B611" t="s">
        <v>115</v>
      </c>
      <c r="C611" t="s">
        <v>21</v>
      </c>
      <c r="D611" t="s">
        <v>18</v>
      </c>
      <c r="G611" s="3">
        <v>18.472</v>
      </c>
      <c r="I611" s="3">
        <v>42.748</v>
      </c>
      <c r="K611" s="13">
        <v>0</v>
      </c>
      <c r="L611">
        <v>0</v>
      </c>
    </row>
    <row r="612" spans="1:12" ht="12.75">
      <c r="A612">
        <v>16327</v>
      </c>
      <c r="B612" t="s">
        <v>115</v>
      </c>
      <c r="C612" t="s">
        <v>21</v>
      </c>
      <c r="D612" t="s">
        <v>18</v>
      </c>
      <c r="G612" s="3">
        <v>33.25</v>
      </c>
      <c r="I612" s="3">
        <v>56.256</v>
      </c>
      <c r="K612" s="13">
        <v>0</v>
      </c>
      <c r="L612">
        <v>0</v>
      </c>
    </row>
    <row r="613" spans="1:12" ht="12.75">
      <c r="A613">
        <v>16328</v>
      </c>
      <c r="B613" t="s">
        <v>115</v>
      </c>
      <c r="C613" t="s">
        <v>21</v>
      </c>
      <c r="D613" t="s">
        <v>18</v>
      </c>
      <c r="G613" s="3">
        <v>27.986</v>
      </c>
      <c r="I613" s="3">
        <v>45.903</v>
      </c>
      <c r="K613" s="13">
        <v>3.4151403521958725</v>
      </c>
      <c r="L613">
        <v>2600</v>
      </c>
    </row>
    <row r="614" spans="1:12" ht="12.75">
      <c r="A614">
        <v>16329</v>
      </c>
      <c r="B614" t="s">
        <v>115</v>
      </c>
      <c r="C614" t="s">
        <v>21</v>
      </c>
      <c r="D614" t="s">
        <v>18</v>
      </c>
      <c r="G614" s="3">
        <v>47.248</v>
      </c>
      <c r="I614" s="3">
        <v>64.381</v>
      </c>
      <c r="K614" s="13">
        <v>0</v>
      </c>
      <c r="L614">
        <v>0</v>
      </c>
    </row>
    <row r="616" spans="1:12" ht="12.75">
      <c r="A616">
        <v>16330</v>
      </c>
      <c r="B616" t="s">
        <v>115</v>
      </c>
      <c r="C616" t="s">
        <v>21</v>
      </c>
      <c r="D616" t="s">
        <v>19</v>
      </c>
      <c r="G616" s="3">
        <v>28.272</v>
      </c>
      <c r="I616" s="3">
        <v>51.551</v>
      </c>
      <c r="K616" s="13">
        <v>0</v>
      </c>
      <c r="L616">
        <v>0</v>
      </c>
    </row>
    <row r="617" spans="1:12" ht="12.75">
      <c r="A617">
        <v>16331</v>
      </c>
      <c r="B617" t="s">
        <v>115</v>
      </c>
      <c r="C617" t="s">
        <v>21</v>
      </c>
      <c r="D617" t="s">
        <v>19</v>
      </c>
      <c r="G617" s="3">
        <v>38.753</v>
      </c>
      <c r="I617" s="3">
        <v>59.403</v>
      </c>
      <c r="K617" s="13">
        <v>2.4785664955938436</v>
      </c>
      <c r="L617">
        <v>300</v>
      </c>
    </row>
    <row r="618" spans="1:12" ht="12.75">
      <c r="A618">
        <v>16332</v>
      </c>
      <c r="B618" t="s">
        <v>115</v>
      </c>
      <c r="C618" t="s">
        <v>21</v>
      </c>
      <c r="D618" t="s">
        <v>19</v>
      </c>
      <c r="G618" s="3">
        <v>0</v>
      </c>
      <c r="I618" s="3">
        <v>27.524</v>
      </c>
      <c r="K618" s="13">
        <v>0</v>
      </c>
      <c r="L618">
        <v>0</v>
      </c>
    </row>
    <row r="619" spans="1:12" ht="12.75">
      <c r="A619">
        <v>16333</v>
      </c>
      <c r="B619" t="s">
        <v>115</v>
      </c>
      <c r="C619" t="s">
        <v>21</v>
      </c>
      <c r="D619" t="s">
        <v>19</v>
      </c>
      <c r="G619" s="3">
        <v>13.919</v>
      </c>
      <c r="I619" s="3">
        <v>46.18</v>
      </c>
      <c r="K619" s="13">
        <v>3.5798978696031036</v>
      </c>
      <c r="L619">
        <v>3800</v>
      </c>
    </row>
    <row r="620" spans="1:12" ht="12.75">
      <c r="A620">
        <v>16334</v>
      </c>
      <c r="B620" t="s">
        <v>115</v>
      </c>
      <c r="C620" t="s">
        <v>21</v>
      </c>
      <c r="D620" t="s">
        <v>19</v>
      </c>
      <c r="G620" s="3">
        <v>15.64</v>
      </c>
      <c r="I620" s="3">
        <v>41.402</v>
      </c>
      <c r="K620" s="13">
        <v>3.079543007402906</v>
      </c>
      <c r="L620">
        <v>1200</v>
      </c>
    </row>
    <row r="621" spans="1:12" ht="12.75">
      <c r="A621">
        <v>16335</v>
      </c>
      <c r="B621" t="s">
        <v>115</v>
      </c>
      <c r="C621" t="s">
        <v>21</v>
      </c>
      <c r="D621" t="s">
        <v>19</v>
      </c>
      <c r="G621" s="3">
        <v>7.795</v>
      </c>
      <c r="I621" s="3">
        <v>40.583</v>
      </c>
      <c r="K621" s="13">
        <v>2.949877704036875</v>
      </c>
      <c r="L621">
        <v>890</v>
      </c>
    </row>
    <row r="622" spans="1:12" ht="12.75">
      <c r="A622">
        <v>16336</v>
      </c>
      <c r="B622" t="s">
        <v>115</v>
      </c>
      <c r="C622" t="s">
        <v>21</v>
      </c>
      <c r="D622" t="s">
        <v>19</v>
      </c>
      <c r="G622" s="3">
        <v>34.352</v>
      </c>
      <c r="I622" s="3">
        <v>55.03</v>
      </c>
      <c r="K622" s="13">
        <v>2.964259630196849</v>
      </c>
      <c r="L622">
        <v>920</v>
      </c>
    </row>
    <row r="624" spans="1:12" ht="12.75">
      <c r="A624">
        <v>16337</v>
      </c>
      <c r="B624" t="s">
        <v>115</v>
      </c>
      <c r="C624" t="s">
        <v>21</v>
      </c>
      <c r="D624" t="s">
        <v>20</v>
      </c>
      <c r="G624" s="3">
        <v>40.072</v>
      </c>
      <c r="I624" s="3">
        <v>72.737</v>
      </c>
      <c r="K624" s="13">
        <v>4.672107098145544</v>
      </c>
      <c r="L624">
        <v>47000</v>
      </c>
    </row>
    <row r="625" spans="1:12" ht="12.75">
      <c r="A625">
        <v>16338</v>
      </c>
      <c r="B625" t="s">
        <v>115</v>
      </c>
      <c r="C625" t="s">
        <v>21</v>
      </c>
      <c r="D625" t="s">
        <v>20</v>
      </c>
      <c r="G625" s="3">
        <v>27.07</v>
      </c>
      <c r="I625" s="3">
        <v>143.438</v>
      </c>
      <c r="K625" s="13">
        <v>4.944487607286695</v>
      </c>
      <c r="L625">
        <v>88000</v>
      </c>
    </row>
    <row r="626" spans="1:12" ht="12.75">
      <c r="A626">
        <v>16339</v>
      </c>
      <c r="B626" t="s">
        <v>115</v>
      </c>
      <c r="C626" t="s">
        <v>21</v>
      </c>
      <c r="D626" t="s">
        <v>20</v>
      </c>
      <c r="G626" s="3">
        <v>24.072</v>
      </c>
      <c r="I626" s="3">
        <v>50.799</v>
      </c>
      <c r="K626" s="13">
        <v>4.301051709845226</v>
      </c>
      <c r="L626">
        <v>20000</v>
      </c>
    </row>
    <row r="627" spans="1:12" ht="12.75">
      <c r="A627">
        <v>16340</v>
      </c>
      <c r="B627" t="s">
        <v>115</v>
      </c>
      <c r="C627" t="s">
        <v>21</v>
      </c>
      <c r="D627" t="s">
        <v>20</v>
      </c>
      <c r="G627" s="3">
        <v>25.258</v>
      </c>
      <c r="I627" s="3">
        <v>33.717</v>
      </c>
      <c r="K627" s="13">
        <v>3.7854010249923875</v>
      </c>
      <c r="L627">
        <v>6100</v>
      </c>
    </row>
    <row r="628" spans="1:12" ht="12.75">
      <c r="A628">
        <v>16341</v>
      </c>
      <c r="B628" t="s">
        <v>115</v>
      </c>
      <c r="C628" t="s">
        <v>21</v>
      </c>
      <c r="D628" t="s">
        <v>20</v>
      </c>
      <c r="G628" s="3">
        <v>35.343</v>
      </c>
      <c r="I628" s="3">
        <v>66.95</v>
      </c>
      <c r="K628" s="13">
        <v>3.8389120274059985</v>
      </c>
      <c r="L628">
        <v>6900</v>
      </c>
    </row>
    <row r="629" spans="1:12" ht="12.75">
      <c r="A629">
        <v>16342</v>
      </c>
      <c r="B629" t="s">
        <v>115</v>
      </c>
      <c r="C629" t="s">
        <v>21</v>
      </c>
      <c r="D629" t="s">
        <v>20</v>
      </c>
      <c r="G629" s="3">
        <v>37.011</v>
      </c>
      <c r="I629" s="3">
        <v>67.929</v>
      </c>
      <c r="K629" s="13">
        <v>4.6127944491388995</v>
      </c>
      <c r="L629">
        <v>41000</v>
      </c>
    </row>
    <row r="630" spans="1:12" ht="12.75">
      <c r="A630">
        <v>16343</v>
      </c>
      <c r="B630" t="s">
        <v>115</v>
      </c>
      <c r="C630" t="s">
        <v>21</v>
      </c>
      <c r="D630" t="s">
        <v>20</v>
      </c>
      <c r="G630" s="3">
        <v>28.608</v>
      </c>
      <c r="I630" s="3">
        <v>51.355</v>
      </c>
      <c r="K630" s="13">
        <v>4.724284063758994</v>
      </c>
      <c r="L630">
        <v>53000</v>
      </c>
    </row>
    <row r="632" spans="1:12" ht="12.75">
      <c r="A632">
        <v>16344</v>
      </c>
      <c r="B632" t="s">
        <v>115</v>
      </c>
      <c r="C632" t="s">
        <v>22</v>
      </c>
      <c r="D632" t="s">
        <v>73</v>
      </c>
      <c r="G632" s="3">
        <v>26.883</v>
      </c>
      <c r="I632" s="3">
        <v>51.04</v>
      </c>
      <c r="K632" s="13">
        <v>0</v>
      </c>
      <c r="L632">
        <v>0</v>
      </c>
    </row>
    <row r="633" spans="1:12" ht="12.75">
      <c r="A633">
        <v>16345</v>
      </c>
      <c r="B633" t="s">
        <v>115</v>
      </c>
      <c r="C633" t="s">
        <v>22</v>
      </c>
      <c r="D633" t="s">
        <v>73</v>
      </c>
      <c r="G633" s="3">
        <v>23.259</v>
      </c>
      <c r="I633" s="3">
        <v>49.262</v>
      </c>
      <c r="K633" s="13">
        <v>0</v>
      </c>
      <c r="L633">
        <v>0</v>
      </c>
    </row>
    <row r="635" spans="1:12" ht="12.75">
      <c r="A635">
        <v>16346</v>
      </c>
      <c r="B635" t="s">
        <v>115</v>
      </c>
      <c r="C635" t="s">
        <v>22</v>
      </c>
      <c r="D635" t="s">
        <v>18</v>
      </c>
      <c r="G635" s="3">
        <v>57.635</v>
      </c>
      <c r="I635" s="3">
        <v>69.695</v>
      </c>
      <c r="K635" s="13">
        <v>2.4927603890268375</v>
      </c>
      <c r="L635">
        <v>310</v>
      </c>
    </row>
    <row r="636" spans="1:12" ht="12.75">
      <c r="A636">
        <v>16347</v>
      </c>
      <c r="B636" t="s">
        <v>115</v>
      </c>
      <c r="C636" t="s">
        <v>22</v>
      </c>
      <c r="D636" t="s">
        <v>18</v>
      </c>
      <c r="G636" s="3">
        <v>38.204</v>
      </c>
      <c r="I636" s="3">
        <v>58.922</v>
      </c>
      <c r="K636" s="13">
        <v>0</v>
      </c>
      <c r="L636">
        <v>0</v>
      </c>
    </row>
    <row r="637" spans="1:12" ht="12.75">
      <c r="A637">
        <v>16348</v>
      </c>
      <c r="B637" t="s">
        <v>115</v>
      </c>
      <c r="C637" t="s">
        <v>22</v>
      </c>
      <c r="D637" t="s">
        <v>18</v>
      </c>
      <c r="G637" s="3">
        <v>42.046</v>
      </c>
      <c r="I637" s="3">
        <v>64.145</v>
      </c>
      <c r="K637" s="13">
        <v>0</v>
      </c>
      <c r="L637">
        <v>0</v>
      </c>
    </row>
    <row r="638" spans="1:12" ht="12.75">
      <c r="A638">
        <v>16349</v>
      </c>
      <c r="B638" t="s">
        <v>115</v>
      </c>
      <c r="C638" t="s">
        <v>22</v>
      </c>
      <c r="D638" t="s">
        <v>18</v>
      </c>
      <c r="G638" s="3">
        <v>24.377</v>
      </c>
      <c r="I638" s="3">
        <v>44.342</v>
      </c>
      <c r="K638" s="13">
        <v>0</v>
      </c>
      <c r="L638">
        <v>0</v>
      </c>
    </row>
    <row r="639" spans="1:12" ht="12.75">
      <c r="A639">
        <v>16350</v>
      </c>
      <c r="B639" t="s">
        <v>115</v>
      </c>
      <c r="C639" t="s">
        <v>22</v>
      </c>
      <c r="D639" t="s">
        <v>18</v>
      </c>
      <c r="G639" s="3">
        <v>36.829</v>
      </c>
      <c r="I639" s="3">
        <v>55.762</v>
      </c>
      <c r="K639" s="13">
        <v>2.3443922736851106</v>
      </c>
      <c r="L639">
        <v>220</v>
      </c>
    </row>
    <row r="640" spans="1:12" ht="12.75">
      <c r="A640">
        <v>16351</v>
      </c>
      <c r="B640" t="s">
        <v>115</v>
      </c>
      <c r="C640" t="s">
        <v>22</v>
      </c>
      <c r="D640" t="s">
        <v>18</v>
      </c>
      <c r="G640" s="3">
        <v>57.908</v>
      </c>
      <c r="I640" s="3">
        <v>72.877</v>
      </c>
      <c r="K640" s="13">
        <v>2.8756399370041685</v>
      </c>
      <c r="L640">
        <v>750</v>
      </c>
    </row>
    <row r="641" spans="1:12" ht="12.75">
      <c r="A641">
        <v>16352</v>
      </c>
      <c r="B641" t="s">
        <v>115</v>
      </c>
      <c r="C641" t="s">
        <v>22</v>
      </c>
      <c r="D641" t="s">
        <v>18</v>
      </c>
      <c r="G641" s="3">
        <v>80.354</v>
      </c>
      <c r="I641" s="3">
        <v>83.51</v>
      </c>
      <c r="K641" s="13">
        <v>0</v>
      </c>
      <c r="L641">
        <v>0</v>
      </c>
    </row>
    <row r="643" spans="1:12" ht="12.75">
      <c r="A643">
        <v>16353</v>
      </c>
      <c r="B643" t="s">
        <v>115</v>
      </c>
      <c r="C643" t="s">
        <v>22</v>
      </c>
      <c r="D643" t="s">
        <v>19</v>
      </c>
      <c r="G643" s="3">
        <v>17.346</v>
      </c>
      <c r="I643" s="3">
        <v>44.342</v>
      </c>
      <c r="K643" s="13">
        <v>0</v>
      </c>
      <c r="L643">
        <v>0</v>
      </c>
    </row>
    <row r="644" spans="1:12" ht="12.75">
      <c r="A644">
        <v>16354</v>
      </c>
      <c r="B644" t="s">
        <v>115</v>
      </c>
      <c r="C644" t="s">
        <v>22</v>
      </c>
      <c r="D644" t="s">
        <v>19</v>
      </c>
      <c r="G644" s="3">
        <v>10.139</v>
      </c>
      <c r="I644" s="3">
        <v>38.353</v>
      </c>
      <c r="K644" s="13">
        <v>1.3222192947339193</v>
      </c>
      <c r="L644">
        <v>20</v>
      </c>
    </row>
    <row r="645" spans="1:12" ht="12.75">
      <c r="A645">
        <v>16355</v>
      </c>
      <c r="B645" t="s">
        <v>115</v>
      </c>
      <c r="C645" t="s">
        <v>22</v>
      </c>
      <c r="D645" t="s">
        <v>19</v>
      </c>
      <c r="G645" s="3">
        <v>39.851</v>
      </c>
      <c r="I645" s="3">
        <v>58.92</v>
      </c>
      <c r="K645" s="13">
        <v>1.0413926851582251</v>
      </c>
      <c r="L645">
        <v>10</v>
      </c>
    </row>
    <row r="646" spans="1:12" ht="12.75">
      <c r="A646">
        <v>16356</v>
      </c>
      <c r="B646" t="s">
        <v>115</v>
      </c>
      <c r="C646" t="s">
        <v>22</v>
      </c>
      <c r="D646" t="s">
        <v>19</v>
      </c>
      <c r="G646" s="3">
        <v>37.928</v>
      </c>
      <c r="I646" s="3">
        <v>62.263</v>
      </c>
      <c r="K646" s="13">
        <v>3.243286146083446</v>
      </c>
      <c r="L646">
        <v>1750</v>
      </c>
    </row>
    <row r="647" spans="1:12" ht="12.75">
      <c r="A647">
        <v>16357</v>
      </c>
      <c r="B647" t="s">
        <v>115</v>
      </c>
      <c r="C647" t="s">
        <v>22</v>
      </c>
      <c r="D647" t="s">
        <v>19</v>
      </c>
      <c r="G647" s="3">
        <v>35.987</v>
      </c>
      <c r="I647" s="3">
        <v>40.585</v>
      </c>
      <c r="K647" s="13">
        <v>0</v>
      </c>
      <c r="L647">
        <v>0</v>
      </c>
    </row>
    <row r="648" spans="1:12" ht="12.75">
      <c r="A648">
        <v>16358</v>
      </c>
      <c r="B648" t="s">
        <v>115</v>
      </c>
      <c r="C648" t="s">
        <v>22</v>
      </c>
      <c r="D648" t="s">
        <v>19</v>
      </c>
      <c r="G648" s="3">
        <v>53.372</v>
      </c>
      <c r="I648" s="3">
        <v>55.444</v>
      </c>
      <c r="K648" s="13">
        <v>1.0413926851582251</v>
      </c>
      <c r="L648">
        <v>10</v>
      </c>
    </row>
    <row r="649" spans="1:12" ht="12.75">
      <c r="A649">
        <v>16359</v>
      </c>
      <c r="B649" t="s">
        <v>115</v>
      </c>
      <c r="C649" t="s">
        <v>22</v>
      </c>
      <c r="D649" t="s">
        <v>19</v>
      </c>
      <c r="G649" s="3">
        <v>51.825</v>
      </c>
      <c r="I649" s="3">
        <v>54.938</v>
      </c>
      <c r="K649" s="13">
        <v>1.4913616938342726</v>
      </c>
      <c r="L649">
        <v>30</v>
      </c>
    </row>
    <row r="651" spans="1:12" ht="12.75">
      <c r="A651">
        <v>16360</v>
      </c>
      <c r="B651" t="s">
        <v>115</v>
      </c>
      <c r="C651" t="s">
        <v>22</v>
      </c>
      <c r="D651" t="s">
        <v>20</v>
      </c>
      <c r="G651" s="3">
        <v>30.804</v>
      </c>
      <c r="I651" s="3">
        <v>53.551</v>
      </c>
      <c r="K651" s="13">
        <v>4.204147125212848</v>
      </c>
      <c r="L651">
        <v>16000</v>
      </c>
    </row>
    <row r="652" spans="1:12" ht="12.75">
      <c r="A652">
        <v>16361</v>
      </c>
      <c r="B652" t="s">
        <v>115</v>
      </c>
      <c r="C652" t="s">
        <v>22</v>
      </c>
      <c r="D652" t="s">
        <v>20</v>
      </c>
      <c r="G652" s="3">
        <v>27.375</v>
      </c>
      <c r="I652" s="3">
        <v>32.343</v>
      </c>
      <c r="K652" s="13">
        <v>6.929418976807758</v>
      </c>
      <c r="L652">
        <v>8500000</v>
      </c>
    </row>
    <row r="653" spans="1:12" ht="12.75">
      <c r="A653">
        <v>16362</v>
      </c>
      <c r="B653" t="s">
        <v>115</v>
      </c>
      <c r="C653" t="s">
        <v>22</v>
      </c>
      <c r="D653" t="s">
        <v>20</v>
      </c>
      <c r="G653" s="3">
        <v>88.715</v>
      </c>
      <c r="I653" s="3">
        <v>1160.36</v>
      </c>
      <c r="K653" s="13">
        <v>8.851258349330758</v>
      </c>
      <c r="L653">
        <v>710000000</v>
      </c>
    </row>
    <row r="654" spans="1:12" ht="12.75">
      <c r="A654">
        <v>16363</v>
      </c>
      <c r="B654" t="s">
        <v>115</v>
      </c>
      <c r="C654" t="s">
        <v>22</v>
      </c>
      <c r="D654" t="s">
        <v>20</v>
      </c>
      <c r="G654" s="3">
        <v>16.79</v>
      </c>
      <c r="K654" s="13">
        <v>8.982271233491959</v>
      </c>
      <c r="L654">
        <v>960000000</v>
      </c>
    </row>
    <row r="655" spans="1:12" ht="12.75">
      <c r="A655">
        <v>16364</v>
      </c>
      <c r="B655" t="s">
        <v>115</v>
      </c>
      <c r="C655" t="s">
        <v>22</v>
      </c>
      <c r="D655" t="s">
        <v>20</v>
      </c>
      <c r="G655" s="3">
        <v>22.902</v>
      </c>
      <c r="I655" s="3">
        <v>24.954</v>
      </c>
      <c r="K655" s="13">
        <v>6.732393840247865</v>
      </c>
      <c r="L655">
        <v>5400000</v>
      </c>
    </row>
    <row r="656" spans="1:12" ht="12.75">
      <c r="A656">
        <v>16365</v>
      </c>
      <c r="B656" t="s">
        <v>115</v>
      </c>
      <c r="C656" t="s">
        <v>22</v>
      </c>
      <c r="D656" t="s">
        <v>20</v>
      </c>
      <c r="G656" s="3">
        <v>28.919</v>
      </c>
      <c r="I656" s="3">
        <v>54.093</v>
      </c>
      <c r="K656" s="13">
        <v>4.8451042441768255</v>
      </c>
      <c r="L656">
        <v>70000</v>
      </c>
    </row>
    <row r="657" spans="1:12" ht="12.75">
      <c r="A657">
        <v>16366</v>
      </c>
      <c r="B657" t="s">
        <v>115</v>
      </c>
      <c r="C657" t="s">
        <v>22</v>
      </c>
      <c r="D657" t="s">
        <v>20</v>
      </c>
      <c r="K657" s="13">
        <v>6.041393079971211</v>
      </c>
      <c r="L657">
        <v>1100000</v>
      </c>
    </row>
    <row r="659" spans="1:12" ht="12.75">
      <c r="A659">
        <v>16663</v>
      </c>
      <c r="B659" t="s">
        <v>116</v>
      </c>
      <c r="C659" t="s">
        <v>15</v>
      </c>
      <c r="D659" t="s">
        <v>18</v>
      </c>
      <c r="G659" s="3">
        <v>56.468</v>
      </c>
      <c r="I659" s="3">
        <v>233.087</v>
      </c>
      <c r="K659" s="13">
        <v>1.3222192947339193</v>
      </c>
      <c r="L659">
        <v>20</v>
      </c>
    </row>
    <row r="660" spans="1:12" ht="12.75">
      <c r="A660">
        <v>16664</v>
      </c>
      <c r="B660" t="s">
        <v>116</v>
      </c>
      <c r="C660" t="s">
        <v>15</v>
      </c>
      <c r="D660" t="s">
        <v>18</v>
      </c>
      <c r="G660" s="3">
        <v>62.657</v>
      </c>
      <c r="I660" s="3">
        <v>293.736</v>
      </c>
      <c r="K660" s="13">
        <v>0</v>
      </c>
      <c r="L660">
        <v>0</v>
      </c>
    </row>
    <row r="661" spans="1:12" ht="12.75">
      <c r="A661">
        <v>16665</v>
      </c>
      <c r="B661" t="s">
        <v>116</v>
      </c>
      <c r="C661" t="s">
        <v>15</v>
      </c>
      <c r="D661" t="s">
        <v>18</v>
      </c>
      <c r="G661" s="3">
        <v>64.513</v>
      </c>
      <c r="I661" s="3">
        <v>197.285</v>
      </c>
      <c r="K661" s="13">
        <v>0</v>
      </c>
      <c r="L661">
        <v>0</v>
      </c>
    </row>
    <row r="662" spans="1:12" ht="12.75">
      <c r="A662">
        <v>16666</v>
      </c>
      <c r="B662" t="s">
        <v>116</v>
      </c>
      <c r="C662" t="s">
        <v>15</v>
      </c>
      <c r="D662" t="s">
        <v>18</v>
      </c>
      <c r="G662" s="3">
        <v>66.06</v>
      </c>
      <c r="I662" s="3">
        <v>129.902</v>
      </c>
      <c r="K662" s="13">
        <v>0</v>
      </c>
      <c r="L662">
        <v>0</v>
      </c>
    </row>
    <row r="663" spans="1:12" ht="12.75">
      <c r="A663">
        <v>16667</v>
      </c>
      <c r="B663" t="s">
        <v>116</v>
      </c>
      <c r="C663" t="s">
        <v>15</v>
      </c>
      <c r="D663" t="s">
        <v>18</v>
      </c>
      <c r="G663" s="3">
        <v>62.347</v>
      </c>
      <c r="I663" s="3">
        <v>95.332</v>
      </c>
      <c r="K663" s="13">
        <v>0</v>
      </c>
      <c r="L663">
        <v>0</v>
      </c>
    </row>
    <row r="664" spans="1:12" ht="12.75">
      <c r="A664">
        <v>16668</v>
      </c>
      <c r="B664" t="s">
        <v>116</v>
      </c>
      <c r="C664" t="s">
        <v>15</v>
      </c>
      <c r="D664" t="s">
        <v>18</v>
      </c>
      <c r="G664" s="3">
        <v>79.695</v>
      </c>
      <c r="I664" s="3">
        <v>271.99</v>
      </c>
      <c r="K664" s="13">
        <v>1.0413926851582251</v>
      </c>
      <c r="L664">
        <v>10</v>
      </c>
    </row>
    <row r="665" spans="1:12" ht="12.75">
      <c r="A665">
        <v>16669</v>
      </c>
      <c r="B665" t="s">
        <v>116</v>
      </c>
      <c r="C665" t="s">
        <v>15</v>
      </c>
      <c r="D665" t="s">
        <v>18</v>
      </c>
      <c r="G665" s="3">
        <v>79.7</v>
      </c>
      <c r="I665" s="3">
        <v>509.888</v>
      </c>
      <c r="K665" s="13">
        <v>1.8512583487190752</v>
      </c>
      <c r="L665">
        <v>70</v>
      </c>
    </row>
    <row r="667" spans="1:12" ht="12.75">
      <c r="A667">
        <v>16670</v>
      </c>
      <c r="B667" t="s">
        <v>116</v>
      </c>
      <c r="C667" t="s">
        <v>15</v>
      </c>
      <c r="D667" t="s">
        <v>19</v>
      </c>
      <c r="G667" s="3">
        <v>69.775</v>
      </c>
      <c r="I667" s="3">
        <v>228.511</v>
      </c>
      <c r="K667" s="13">
        <v>1.3222192947339193</v>
      </c>
      <c r="L667">
        <v>20</v>
      </c>
    </row>
    <row r="668" spans="1:12" ht="12.75">
      <c r="A668">
        <v>16671</v>
      </c>
      <c r="B668" t="s">
        <v>116</v>
      </c>
      <c r="C668" t="s">
        <v>15</v>
      </c>
      <c r="D668" t="s">
        <v>19</v>
      </c>
      <c r="G668" s="3">
        <v>72.563</v>
      </c>
      <c r="I668" s="3">
        <v>219.728</v>
      </c>
      <c r="K668" s="13">
        <v>1.6127838567197355</v>
      </c>
      <c r="L668">
        <v>40</v>
      </c>
    </row>
    <row r="669" spans="1:12" ht="12.75">
      <c r="A669">
        <v>16672</v>
      </c>
      <c r="B669" t="s">
        <v>116</v>
      </c>
      <c r="C669" t="s">
        <v>15</v>
      </c>
      <c r="D669" t="s">
        <v>19</v>
      </c>
      <c r="G669" s="3">
        <v>74.732</v>
      </c>
      <c r="I669" s="3">
        <v>186.569</v>
      </c>
      <c r="K669" s="13">
        <v>1.3222192947339193</v>
      </c>
      <c r="L669">
        <v>20</v>
      </c>
    </row>
    <row r="670" spans="1:12" ht="12.75">
      <c r="A670">
        <v>16673</v>
      </c>
      <c r="B670" t="s">
        <v>116</v>
      </c>
      <c r="C670" t="s">
        <v>15</v>
      </c>
      <c r="D670" t="s">
        <v>19</v>
      </c>
      <c r="G670" s="3">
        <v>52.755</v>
      </c>
      <c r="I670" s="3">
        <v>175.24</v>
      </c>
      <c r="K670" s="13">
        <v>1.7075701760979363</v>
      </c>
      <c r="L670">
        <v>50</v>
      </c>
    </row>
    <row r="671" spans="1:12" ht="12.75">
      <c r="A671">
        <v>16674</v>
      </c>
      <c r="B671" t="s">
        <v>116</v>
      </c>
      <c r="C671" t="s">
        <v>15</v>
      </c>
      <c r="D671" t="s">
        <v>19</v>
      </c>
      <c r="G671" s="3">
        <v>63.894</v>
      </c>
      <c r="I671" s="3">
        <v>201.455</v>
      </c>
      <c r="K671" s="13">
        <v>2.5575072019056577</v>
      </c>
      <c r="L671">
        <v>360</v>
      </c>
    </row>
    <row r="672" spans="1:12" ht="12.75">
      <c r="A672">
        <v>16675</v>
      </c>
      <c r="B672" t="s">
        <v>116</v>
      </c>
      <c r="C672" t="s">
        <v>15</v>
      </c>
      <c r="D672" t="s">
        <v>19</v>
      </c>
      <c r="G672" s="3">
        <v>42.835</v>
      </c>
      <c r="I672" s="3">
        <v>130.939</v>
      </c>
      <c r="K672" s="13">
        <v>1.8512583487190752</v>
      </c>
      <c r="L672">
        <v>70</v>
      </c>
    </row>
    <row r="673" spans="1:12" ht="12.75">
      <c r="A673">
        <v>16676</v>
      </c>
      <c r="B673" t="s">
        <v>116</v>
      </c>
      <c r="C673" t="s">
        <v>15</v>
      </c>
      <c r="D673" t="s">
        <v>19</v>
      </c>
      <c r="G673" s="3">
        <v>66.37</v>
      </c>
      <c r="I673" s="3">
        <v>139.919</v>
      </c>
      <c r="K673" s="13">
        <v>1.0413926851582251</v>
      </c>
      <c r="L673">
        <v>10</v>
      </c>
    </row>
    <row r="675" spans="1:12" ht="12.75">
      <c r="A675">
        <v>16677</v>
      </c>
      <c r="B675" t="s">
        <v>116</v>
      </c>
      <c r="C675" t="s">
        <v>15</v>
      </c>
      <c r="D675" t="s">
        <v>20</v>
      </c>
      <c r="G675" s="3">
        <v>57.272</v>
      </c>
      <c r="I675" s="3">
        <v>77.872</v>
      </c>
      <c r="K675" s="13">
        <v>4.079217435746567</v>
      </c>
      <c r="L675">
        <v>12000</v>
      </c>
    </row>
    <row r="676" spans="1:12" ht="12.75">
      <c r="A676">
        <v>16678</v>
      </c>
      <c r="B676" t="s">
        <v>116</v>
      </c>
      <c r="C676" t="s">
        <v>15</v>
      </c>
      <c r="D676" t="s">
        <v>20</v>
      </c>
      <c r="G676" s="3">
        <v>140.658</v>
      </c>
      <c r="I676" s="3">
        <v>160.622</v>
      </c>
      <c r="K676" s="13">
        <v>3.7782236267660965</v>
      </c>
      <c r="L676">
        <v>6000</v>
      </c>
    </row>
    <row r="677" spans="1:12" ht="12.75">
      <c r="A677">
        <v>16679</v>
      </c>
      <c r="B677" t="s">
        <v>116</v>
      </c>
      <c r="C677" t="s">
        <v>15</v>
      </c>
      <c r="D677" t="s">
        <v>20</v>
      </c>
      <c r="G677" s="3">
        <v>96.968</v>
      </c>
      <c r="I677" s="3">
        <v>77.872</v>
      </c>
      <c r="K677" s="13">
        <v>4.1461590556048185</v>
      </c>
      <c r="L677">
        <v>14000</v>
      </c>
    </row>
    <row r="678" spans="1:12" ht="12.75">
      <c r="A678">
        <v>16680</v>
      </c>
      <c r="B678" t="s">
        <v>116</v>
      </c>
      <c r="C678" t="s">
        <v>15</v>
      </c>
      <c r="D678" t="s">
        <v>20</v>
      </c>
      <c r="G678" s="3">
        <v>121.308</v>
      </c>
      <c r="I678" s="3">
        <v>115.535</v>
      </c>
      <c r="K678" s="13">
        <v>3.531606631932722</v>
      </c>
      <c r="L678">
        <v>3400</v>
      </c>
    </row>
    <row r="679" spans="1:12" ht="12.75">
      <c r="A679">
        <v>16681</v>
      </c>
      <c r="B679" t="s">
        <v>116</v>
      </c>
      <c r="C679" t="s">
        <v>15</v>
      </c>
      <c r="D679" t="s">
        <v>20</v>
      </c>
      <c r="G679" s="3">
        <v>68.038</v>
      </c>
      <c r="I679" s="3">
        <v>354.254</v>
      </c>
      <c r="K679" s="13">
        <v>3.9777693180915743</v>
      </c>
      <c r="L679">
        <v>9500</v>
      </c>
    </row>
    <row r="680" spans="1:12" ht="12.75">
      <c r="A680">
        <v>16682</v>
      </c>
      <c r="B680" t="s">
        <v>116</v>
      </c>
      <c r="C680" t="s">
        <v>15</v>
      </c>
      <c r="D680" t="s">
        <v>20</v>
      </c>
      <c r="G680" s="3">
        <v>64.782</v>
      </c>
      <c r="I680" s="3">
        <v>53.006</v>
      </c>
      <c r="K680" s="13">
        <v>3.819609732751585</v>
      </c>
      <c r="L680">
        <v>6600</v>
      </c>
    </row>
    <row r="681" spans="1:12" ht="12.75">
      <c r="A681">
        <v>16683</v>
      </c>
      <c r="B681" t="s">
        <v>116</v>
      </c>
      <c r="C681" t="s">
        <v>15</v>
      </c>
      <c r="D681" t="s">
        <v>20</v>
      </c>
      <c r="G681" s="3">
        <v>46.423</v>
      </c>
      <c r="I681" s="3">
        <v>52.458</v>
      </c>
      <c r="K681" s="13">
        <v>3.3224260524059526</v>
      </c>
      <c r="L681">
        <v>2100</v>
      </c>
    </row>
    <row r="683" spans="1:12" ht="12.75">
      <c r="A683">
        <v>16684</v>
      </c>
      <c r="B683" t="s">
        <v>116</v>
      </c>
      <c r="C683" t="s">
        <v>21</v>
      </c>
      <c r="D683" t="s">
        <v>18</v>
      </c>
      <c r="G683" s="3">
        <v>47.798</v>
      </c>
      <c r="I683" s="3">
        <v>56.946</v>
      </c>
      <c r="K683" s="13">
        <v>0</v>
      </c>
      <c r="L683">
        <v>0</v>
      </c>
    </row>
    <row r="684" spans="1:12" ht="12.75">
      <c r="A684">
        <v>16685</v>
      </c>
      <c r="B684" t="s">
        <v>116</v>
      </c>
      <c r="C684" t="s">
        <v>21</v>
      </c>
      <c r="D684" t="s">
        <v>18</v>
      </c>
      <c r="G684" s="3">
        <v>57.706</v>
      </c>
      <c r="I684" s="3">
        <v>88.081</v>
      </c>
      <c r="K684" s="13">
        <v>0</v>
      </c>
      <c r="L684">
        <v>0</v>
      </c>
    </row>
    <row r="685" spans="1:12" ht="12.75">
      <c r="A685">
        <v>16686</v>
      </c>
      <c r="B685" t="s">
        <v>116</v>
      </c>
      <c r="C685" t="s">
        <v>21</v>
      </c>
      <c r="D685" t="s">
        <v>18</v>
      </c>
      <c r="G685" s="3">
        <v>45.936</v>
      </c>
      <c r="I685" s="3">
        <v>45.018</v>
      </c>
      <c r="K685" s="13">
        <v>0</v>
      </c>
      <c r="L685">
        <v>0</v>
      </c>
    </row>
    <row r="686" spans="1:12" ht="12.75">
      <c r="A686">
        <v>16687</v>
      </c>
      <c r="B686" t="s">
        <v>116</v>
      </c>
      <c r="C686" t="s">
        <v>21</v>
      </c>
      <c r="D686" t="s">
        <v>18</v>
      </c>
      <c r="G686" s="3">
        <v>34.429</v>
      </c>
      <c r="I686" s="3">
        <v>44.754</v>
      </c>
      <c r="K686" s="13">
        <v>0</v>
      </c>
      <c r="L686">
        <v>0</v>
      </c>
    </row>
    <row r="687" spans="1:12" ht="12.75">
      <c r="A687">
        <v>16688</v>
      </c>
      <c r="B687" t="s">
        <v>116</v>
      </c>
      <c r="C687" t="s">
        <v>21</v>
      </c>
      <c r="D687" t="s">
        <v>18</v>
      </c>
      <c r="G687" s="3">
        <v>30.36</v>
      </c>
      <c r="I687" s="3">
        <v>40.913</v>
      </c>
      <c r="K687" s="13">
        <v>0</v>
      </c>
      <c r="L687">
        <v>0</v>
      </c>
    </row>
    <row r="688" spans="1:12" ht="12.75">
      <c r="A688">
        <v>16689</v>
      </c>
      <c r="B688" t="s">
        <v>116</v>
      </c>
      <c r="C688" t="s">
        <v>21</v>
      </c>
      <c r="D688" t="s">
        <v>18</v>
      </c>
      <c r="G688" s="3">
        <v>54.612</v>
      </c>
      <c r="I688" s="3">
        <v>60.672</v>
      </c>
      <c r="K688" s="13">
        <v>0</v>
      </c>
      <c r="L688">
        <v>0</v>
      </c>
    </row>
    <row r="689" spans="1:12" ht="12.75">
      <c r="A689">
        <v>16690</v>
      </c>
      <c r="B689" t="s">
        <v>116</v>
      </c>
      <c r="C689" t="s">
        <v>21</v>
      </c>
      <c r="D689" t="s">
        <v>18</v>
      </c>
      <c r="G689" s="3">
        <v>35.053</v>
      </c>
      <c r="I689" s="3">
        <v>43.929</v>
      </c>
      <c r="K689" s="13">
        <v>0</v>
      </c>
      <c r="L689">
        <v>0</v>
      </c>
    </row>
    <row r="691" spans="1:12" ht="12.75">
      <c r="A691">
        <v>16691</v>
      </c>
      <c r="B691" t="s">
        <v>116</v>
      </c>
      <c r="C691" t="s">
        <v>21</v>
      </c>
      <c r="D691" t="s">
        <v>19</v>
      </c>
      <c r="G691" s="3">
        <v>46.559</v>
      </c>
      <c r="I691" s="3">
        <v>107.378</v>
      </c>
      <c r="K691" s="13">
        <v>1.0413926851582251</v>
      </c>
      <c r="L691">
        <v>10</v>
      </c>
    </row>
    <row r="692" spans="1:12" ht="12.75">
      <c r="A692">
        <v>16692</v>
      </c>
      <c r="B692" t="s">
        <v>116</v>
      </c>
      <c r="C692" t="s">
        <v>21</v>
      </c>
      <c r="D692" t="s">
        <v>19</v>
      </c>
      <c r="G692" s="3">
        <v>46.867</v>
      </c>
      <c r="I692" s="3">
        <v>56.952</v>
      </c>
      <c r="K692" s="13">
        <v>1.7853298350107671</v>
      </c>
      <c r="L692">
        <v>60</v>
      </c>
    </row>
    <row r="693" spans="1:12" ht="12.75">
      <c r="A693">
        <v>16693</v>
      </c>
      <c r="B693" t="s">
        <v>116</v>
      </c>
      <c r="C693" t="s">
        <v>21</v>
      </c>
      <c r="D693" t="s">
        <v>19</v>
      </c>
      <c r="G693" s="3">
        <v>52.134</v>
      </c>
      <c r="I693" s="3">
        <v>57.45</v>
      </c>
      <c r="K693" s="13">
        <v>0</v>
      </c>
      <c r="L693">
        <v>0</v>
      </c>
    </row>
    <row r="694" spans="1:12" ht="12.75">
      <c r="A694">
        <v>16694</v>
      </c>
      <c r="B694" t="s">
        <v>116</v>
      </c>
      <c r="C694" t="s">
        <v>21</v>
      </c>
      <c r="D694" t="s">
        <v>19</v>
      </c>
      <c r="G694" s="3">
        <v>39.416</v>
      </c>
      <c r="I694" s="3">
        <v>48.487</v>
      </c>
      <c r="K694" s="13">
        <v>0</v>
      </c>
      <c r="L694">
        <v>0</v>
      </c>
    </row>
    <row r="695" spans="1:12" ht="12.75">
      <c r="A695">
        <v>16695</v>
      </c>
      <c r="B695" t="s">
        <v>116</v>
      </c>
      <c r="C695" t="s">
        <v>21</v>
      </c>
      <c r="D695" t="s">
        <v>19</v>
      </c>
      <c r="G695" s="3">
        <v>143.66</v>
      </c>
      <c r="I695" s="3">
        <v>1112.07</v>
      </c>
      <c r="K695" s="13">
        <v>1.6127838567197355</v>
      </c>
      <c r="L695">
        <v>40</v>
      </c>
    </row>
    <row r="696" spans="1:12" ht="12.75">
      <c r="A696">
        <v>16696</v>
      </c>
      <c r="B696" t="s">
        <v>116</v>
      </c>
      <c r="C696" t="s">
        <v>21</v>
      </c>
      <c r="D696" t="s">
        <v>19</v>
      </c>
      <c r="G696" s="3">
        <v>41.592</v>
      </c>
      <c r="I696" s="3">
        <v>47.416</v>
      </c>
      <c r="K696" s="13">
        <v>0</v>
      </c>
      <c r="L696">
        <v>0</v>
      </c>
    </row>
    <row r="697" spans="1:4" ht="12.75">
      <c r="A697">
        <v>16697</v>
      </c>
      <c r="B697" t="s">
        <v>116</v>
      </c>
      <c r="C697" t="s">
        <v>21</v>
      </c>
      <c r="D697" t="s">
        <v>19</v>
      </c>
    </row>
    <row r="699" spans="1:12" ht="12.75">
      <c r="A699">
        <v>16698</v>
      </c>
      <c r="B699" t="s">
        <v>116</v>
      </c>
      <c r="C699" t="s">
        <v>21</v>
      </c>
      <c r="D699" t="s">
        <v>20</v>
      </c>
      <c r="G699" s="3">
        <v>30.359</v>
      </c>
      <c r="I699" s="3">
        <v>79.093</v>
      </c>
      <c r="K699" s="13">
        <v>4.95424733490676</v>
      </c>
      <c r="L699">
        <v>90000</v>
      </c>
    </row>
    <row r="700" spans="1:12" ht="12.75">
      <c r="A700">
        <v>16699</v>
      </c>
      <c r="B700" t="s">
        <v>116</v>
      </c>
      <c r="C700" t="s">
        <v>21</v>
      </c>
      <c r="D700" t="s">
        <v>20</v>
      </c>
      <c r="G700" s="3">
        <v>27.375</v>
      </c>
      <c r="I700" s="3">
        <v>46.241</v>
      </c>
      <c r="K700" s="13">
        <v>2.603144372620182</v>
      </c>
      <c r="L700">
        <v>400</v>
      </c>
    </row>
    <row r="701" spans="1:12" ht="12.75">
      <c r="A701">
        <v>16700</v>
      </c>
      <c r="B701" t="s">
        <v>116</v>
      </c>
      <c r="C701" t="s">
        <v>21</v>
      </c>
      <c r="D701" t="s">
        <v>20</v>
      </c>
      <c r="G701" s="3">
        <v>24.663</v>
      </c>
      <c r="I701" s="3">
        <v>37.685</v>
      </c>
      <c r="K701" s="13">
        <v>4.602070848554296</v>
      </c>
      <c r="L701">
        <v>40000</v>
      </c>
    </row>
    <row r="702" spans="1:12" ht="12.75">
      <c r="A702">
        <v>16701</v>
      </c>
      <c r="B702" t="s">
        <v>116</v>
      </c>
      <c r="C702" t="s">
        <v>21</v>
      </c>
      <c r="D702" t="s">
        <v>20</v>
      </c>
      <c r="G702" s="3">
        <v>27.375</v>
      </c>
      <c r="I702" s="3">
        <v>42.677</v>
      </c>
      <c r="K702" s="13">
        <v>4.000043427276863</v>
      </c>
      <c r="L702">
        <v>10000</v>
      </c>
    </row>
    <row r="703" spans="1:12" ht="12.75">
      <c r="A703">
        <v>16702</v>
      </c>
      <c r="B703" t="s">
        <v>116</v>
      </c>
      <c r="C703" t="s">
        <v>21</v>
      </c>
      <c r="D703" t="s">
        <v>20</v>
      </c>
      <c r="G703" s="3">
        <v>26.159</v>
      </c>
      <c r="I703" s="3">
        <v>35.729</v>
      </c>
      <c r="K703" s="13">
        <v>3.1464381352857744</v>
      </c>
      <c r="L703">
        <v>1400</v>
      </c>
    </row>
    <row r="704" spans="1:12" ht="12.75">
      <c r="A704">
        <v>16703</v>
      </c>
      <c r="B704" t="s">
        <v>116</v>
      </c>
      <c r="C704" t="s">
        <v>21</v>
      </c>
      <c r="D704" t="s">
        <v>20</v>
      </c>
      <c r="G704" s="3">
        <v>42.858</v>
      </c>
      <c r="I704" s="3">
        <v>60.42</v>
      </c>
      <c r="K704" s="13">
        <v>0</v>
      </c>
      <c r="L704">
        <v>0</v>
      </c>
    </row>
    <row r="705" spans="1:12" ht="12.75">
      <c r="A705">
        <v>16704</v>
      </c>
      <c r="B705" t="s">
        <v>116</v>
      </c>
      <c r="C705" t="s">
        <v>21</v>
      </c>
      <c r="D705" t="s">
        <v>20</v>
      </c>
      <c r="G705" s="3">
        <v>37.685</v>
      </c>
      <c r="I705" s="3">
        <v>60.42</v>
      </c>
      <c r="K705" s="13">
        <v>4.6127944491388995</v>
      </c>
      <c r="L705">
        <v>41000</v>
      </c>
    </row>
    <row r="707" spans="1:12" ht="12.75">
      <c r="A707">
        <v>16705</v>
      </c>
      <c r="B707" t="s">
        <v>116</v>
      </c>
      <c r="C707" t="s">
        <v>22</v>
      </c>
      <c r="D707" t="s">
        <v>18</v>
      </c>
      <c r="G707" s="3">
        <v>42.523</v>
      </c>
      <c r="I707" s="3">
        <v>47.96</v>
      </c>
      <c r="K707" s="13">
        <v>0</v>
      </c>
      <c r="L707">
        <v>0</v>
      </c>
    </row>
    <row r="708" spans="1:12" ht="12.75">
      <c r="A708">
        <v>16706</v>
      </c>
      <c r="B708" t="s">
        <v>116</v>
      </c>
      <c r="C708" t="s">
        <v>22</v>
      </c>
      <c r="D708" t="s">
        <v>18</v>
      </c>
      <c r="G708" s="3">
        <v>35.989</v>
      </c>
      <c r="I708" s="3">
        <v>40.348</v>
      </c>
      <c r="K708" s="13">
        <v>0</v>
      </c>
      <c r="L708">
        <v>0</v>
      </c>
    </row>
    <row r="709" spans="1:12" ht="12.75">
      <c r="A709">
        <v>16707</v>
      </c>
      <c r="B709" t="s">
        <v>116</v>
      </c>
      <c r="C709" t="s">
        <v>22</v>
      </c>
      <c r="D709" t="s">
        <v>18</v>
      </c>
      <c r="G709" s="3">
        <v>44.077</v>
      </c>
      <c r="I709" s="3">
        <v>41.453</v>
      </c>
      <c r="K709" s="13">
        <v>0</v>
      </c>
      <c r="L709">
        <v>0</v>
      </c>
    </row>
    <row r="710" spans="1:12" ht="12.75">
      <c r="A710">
        <v>16708</v>
      </c>
      <c r="B710" t="s">
        <v>116</v>
      </c>
      <c r="C710" t="s">
        <v>22</v>
      </c>
      <c r="D710" t="s">
        <v>18</v>
      </c>
      <c r="G710" s="3">
        <v>57.087</v>
      </c>
      <c r="I710" s="3">
        <v>55.19</v>
      </c>
      <c r="K710" s="13">
        <v>0</v>
      </c>
      <c r="L710">
        <v>0</v>
      </c>
    </row>
    <row r="711" spans="1:12" ht="12.75">
      <c r="A711">
        <v>16709</v>
      </c>
      <c r="B711" t="s">
        <v>116</v>
      </c>
      <c r="C711" t="s">
        <v>22</v>
      </c>
      <c r="D711" t="s">
        <v>18</v>
      </c>
      <c r="G711" s="3">
        <v>54.612</v>
      </c>
      <c r="I711" s="3">
        <v>56.444</v>
      </c>
      <c r="K711" s="13">
        <v>1.4913616938342726</v>
      </c>
      <c r="L711">
        <v>30</v>
      </c>
    </row>
    <row r="712" spans="1:4" ht="12.75">
      <c r="A712">
        <v>16710</v>
      </c>
      <c r="B712" t="s">
        <v>116</v>
      </c>
      <c r="C712" t="s">
        <v>22</v>
      </c>
      <c r="D712" t="s">
        <v>18</v>
      </c>
    </row>
    <row r="713" spans="1:4" ht="12.75">
      <c r="A713">
        <v>16711</v>
      </c>
      <c r="B713" t="s">
        <v>116</v>
      </c>
      <c r="C713" t="s">
        <v>22</v>
      </c>
      <c r="D713" t="s">
        <v>18</v>
      </c>
    </row>
    <row r="715" spans="1:12" ht="12.75">
      <c r="A715">
        <v>16712</v>
      </c>
      <c r="B715" t="s">
        <v>116</v>
      </c>
      <c r="C715" t="s">
        <v>22</v>
      </c>
      <c r="D715" t="s">
        <v>19</v>
      </c>
      <c r="G715" s="3">
        <v>231.417</v>
      </c>
      <c r="I715" s="3">
        <v>2000</v>
      </c>
      <c r="J715" t="s">
        <v>120</v>
      </c>
      <c r="K715" s="13">
        <v>8.000000004342946</v>
      </c>
      <c r="L715">
        <v>100000000</v>
      </c>
    </row>
    <row r="716" spans="1:12" ht="12.75">
      <c r="A716">
        <v>16713</v>
      </c>
      <c r="B716" t="s">
        <v>116</v>
      </c>
      <c r="C716" t="s">
        <v>22</v>
      </c>
      <c r="D716" t="s">
        <v>19</v>
      </c>
      <c r="G716" s="3">
        <v>40.658</v>
      </c>
      <c r="I716" s="3">
        <v>105.042</v>
      </c>
      <c r="K716" s="13">
        <v>1.9590413923210936</v>
      </c>
      <c r="L716">
        <v>90</v>
      </c>
    </row>
    <row r="717" spans="1:12" ht="12.75">
      <c r="A717">
        <v>16714</v>
      </c>
      <c r="B717" t="s">
        <v>116</v>
      </c>
      <c r="C717" t="s">
        <v>22</v>
      </c>
      <c r="D717" t="s">
        <v>19</v>
      </c>
      <c r="G717" s="3">
        <v>27.846</v>
      </c>
      <c r="I717" s="3">
        <v>40.077</v>
      </c>
      <c r="K717" s="13">
        <v>0</v>
      </c>
      <c r="L717">
        <v>0</v>
      </c>
    </row>
    <row r="718" spans="1:12" ht="12.75">
      <c r="A718">
        <v>16715</v>
      </c>
      <c r="B718" t="s">
        <v>116</v>
      </c>
      <c r="C718" t="s">
        <v>22</v>
      </c>
      <c r="D718" t="s">
        <v>19</v>
      </c>
      <c r="G718" s="3">
        <v>252.125</v>
      </c>
      <c r="I718" s="3">
        <v>53.006</v>
      </c>
      <c r="K718" s="13">
        <v>8.908485019414815</v>
      </c>
      <c r="L718">
        <v>810000000</v>
      </c>
    </row>
    <row r="719" spans="1:12" ht="12.75">
      <c r="A719">
        <v>16716</v>
      </c>
      <c r="B719" t="s">
        <v>116</v>
      </c>
      <c r="C719" t="s">
        <v>22</v>
      </c>
      <c r="D719" t="s">
        <v>19</v>
      </c>
      <c r="G719" s="3">
        <v>30.487</v>
      </c>
      <c r="I719" s="3">
        <v>32.343</v>
      </c>
      <c r="K719" s="13">
        <v>1.0413926851582251</v>
      </c>
      <c r="L719">
        <v>10</v>
      </c>
    </row>
    <row r="720" spans="1:12" ht="12.75">
      <c r="A720">
        <v>16717</v>
      </c>
      <c r="B720" t="s">
        <v>116</v>
      </c>
      <c r="C720" t="s">
        <v>22</v>
      </c>
      <c r="D720" t="s">
        <v>19</v>
      </c>
      <c r="G720" s="3">
        <v>31.441</v>
      </c>
      <c r="I720" s="3">
        <v>46.822</v>
      </c>
      <c r="K720" s="13">
        <v>2.6541765418779604</v>
      </c>
      <c r="L720">
        <v>450</v>
      </c>
    </row>
    <row r="721" spans="1:12" ht="12.75">
      <c r="A721">
        <v>16718</v>
      </c>
      <c r="B721" t="s">
        <v>116</v>
      </c>
      <c r="C721" t="s">
        <v>22</v>
      </c>
      <c r="D721" t="s">
        <v>19</v>
      </c>
      <c r="G721" s="3">
        <v>27.07</v>
      </c>
      <c r="I721" s="3">
        <v>38.327</v>
      </c>
      <c r="K721" s="13">
        <v>2.3636119798921444</v>
      </c>
      <c r="L721">
        <v>230</v>
      </c>
    </row>
    <row r="723" spans="1:12" ht="12.75">
      <c r="A723">
        <v>16719</v>
      </c>
      <c r="B723" t="s">
        <v>116</v>
      </c>
      <c r="C723" t="s">
        <v>22</v>
      </c>
      <c r="D723" t="s">
        <v>20</v>
      </c>
      <c r="G723" s="3">
        <v>133.202</v>
      </c>
      <c r="I723" s="3">
        <v>124.529</v>
      </c>
      <c r="K723" s="13">
        <v>8.880813592852231</v>
      </c>
      <c r="L723">
        <v>760000000</v>
      </c>
    </row>
    <row r="724" spans="1:12" ht="12.75">
      <c r="A724">
        <v>16720</v>
      </c>
      <c r="B724" t="s">
        <v>116</v>
      </c>
      <c r="C724" t="s">
        <v>22</v>
      </c>
      <c r="D724" t="s">
        <v>20</v>
      </c>
      <c r="G724" s="3">
        <v>173.887</v>
      </c>
      <c r="I724" s="3">
        <v>105.892</v>
      </c>
      <c r="K724" s="13">
        <v>9.071882007674171</v>
      </c>
      <c r="L724">
        <v>1180000000</v>
      </c>
    </row>
    <row r="725" spans="1:12" ht="12.75">
      <c r="A725">
        <v>16721</v>
      </c>
      <c r="B725" t="s">
        <v>116</v>
      </c>
      <c r="C725" t="s">
        <v>22</v>
      </c>
      <c r="D725" t="s">
        <v>20</v>
      </c>
      <c r="G725" s="3">
        <v>154.939</v>
      </c>
      <c r="I725" s="3">
        <v>70.831</v>
      </c>
      <c r="K725" s="13">
        <v>8.991226076135652</v>
      </c>
      <c r="L725">
        <v>980000000</v>
      </c>
    </row>
    <row r="726" spans="1:4" ht="12.75">
      <c r="A726">
        <v>16722</v>
      </c>
      <c r="B726" t="s">
        <v>116</v>
      </c>
      <c r="C726" t="s">
        <v>22</v>
      </c>
      <c r="D726" t="s">
        <v>20</v>
      </c>
    </row>
    <row r="727" spans="1:4" ht="12.75">
      <c r="A727">
        <v>16723</v>
      </c>
      <c r="B727" t="s">
        <v>116</v>
      </c>
      <c r="C727" t="s">
        <v>22</v>
      </c>
      <c r="D727" t="s">
        <v>20</v>
      </c>
    </row>
    <row r="728" spans="1:4" ht="12.75">
      <c r="A728">
        <v>16724</v>
      </c>
      <c r="B728" t="s">
        <v>116</v>
      </c>
      <c r="C728" t="s">
        <v>22</v>
      </c>
      <c r="D728" t="s">
        <v>20</v>
      </c>
    </row>
    <row r="729" spans="1:4" ht="12.75">
      <c r="A729">
        <v>16725</v>
      </c>
      <c r="B729" t="s">
        <v>116</v>
      </c>
      <c r="C729" t="s">
        <v>22</v>
      </c>
      <c r="D729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9"/>
  <sheetViews>
    <sheetView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" sqref="T1:T16384"/>
    </sheetView>
  </sheetViews>
  <sheetFormatPr defaultColWidth="9.140625" defaultRowHeight="12.75"/>
  <cols>
    <col min="1" max="1" width="7.28125" style="0" customWidth="1"/>
    <col min="2" max="2" width="8.140625" style="0" customWidth="1"/>
    <col min="3" max="3" width="8.00390625" style="0" customWidth="1"/>
    <col min="4" max="4" width="6.421875" style="0" customWidth="1"/>
    <col min="5" max="5" width="11.421875" style="0" customWidth="1"/>
    <col min="6" max="6" width="9.7109375" style="5" customWidth="1"/>
    <col min="7" max="7" width="4.28125" style="0" customWidth="1"/>
    <col min="8" max="8" width="6.57421875" style="0" customWidth="1"/>
    <col min="9" max="9" width="6.28125" style="0" customWidth="1"/>
    <col min="10" max="10" width="6.140625" style="0" customWidth="1"/>
    <col min="11" max="11" width="7.140625" style="0" customWidth="1"/>
    <col min="12" max="12" width="2.28125" style="0" customWidth="1"/>
    <col min="13" max="16" width="5.7109375" style="0" customWidth="1"/>
    <col min="17" max="17" width="2.00390625" style="0" customWidth="1"/>
    <col min="18" max="18" width="8.00390625" style="0" customWidth="1"/>
    <col min="19" max="19" width="8.28125" style="0" customWidth="1"/>
    <col min="20" max="20" width="6.57421875" style="0" customWidth="1"/>
  </cols>
  <sheetData>
    <row r="1" spans="6:11" ht="12.75">
      <c r="F1" s="16" t="s">
        <v>5</v>
      </c>
      <c r="G1" s="16"/>
      <c r="H1" s="16"/>
      <c r="I1" s="16"/>
      <c r="J1" s="16"/>
      <c r="K1" s="16"/>
    </row>
    <row r="2" spans="1:21" s="1" customFormat="1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8</v>
      </c>
      <c r="H2" s="1" t="s">
        <v>6</v>
      </c>
      <c r="I2" s="1" t="s">
        <v>7</v>
      </c>
      <c r="J2" s="1" t="s">
        <v>9</v>
      </c>
      <c r="K2" s="1" t="s">
        <v>10</v>
      </c>
      <c r="M2" s="1" t="s">
        <v>10</v>
      </c>
      <c r="N2" s="1" t="s">
        <v>11</v>
      </c>
      <c r="O2" s="1" t="s">
        <v>12</v>
      </c>
      <c r="P2" s="1" t="s">
        <v>13</v>
      </c>
      <c r="R2" s="1" t="s">
        <v>68</v>
      </c>
      <c r="S2" s="1" t="s">
        <v>69</v>
      </c>
      <c r="T2" s="1" t="s">
        <v>71</v>
      </c>
      <c r="U2" s="1" t="s">
        <v>70</v>
      </c>
    </row>
    <row r="3" spans="1:21" ht="12.75">
      <c r="A3">
        <v>14940</v>
      </c>
      <c r="B3" t="s">
        <v>14</v>
      </c>
      <c r="C3" t="s">
        <v>15</v>
      </c>
      <c r="D3" t="s">
        <v>16</v>
      </c>
      <c r="E3" t="s">
        <v>17</v>
      </c>
      <c r="F3" s="5">
        <v>0</v>
      </c>
      <c r="H3">
        <v>0</v>
      </c>
      <c r="I3">
        <v>0</v>
      </c>
      <c r="J3">
        <v>0</v>
      </c>
      <c r="K3">
        <v>0</v>
      </c>
      <c r="T3">
        <v>0</v>
      </c>
      <c r="U3">
        <f>LOG10((T3+1))</f>
        <v>0</v>
      </c>
    </row>
    <row r="4" spans="1:21" ht="12.75">
      <c r="A4">
        <v>14941</v>
      </c>
      <c r="B4" t="s">
        <v>14</v>
      </c>
      <c r="C4" t="s">
        <v>15</v>
      </c>
      <c r="D4" t="s">
        <v>16</v>
      </c>
      <c r="E4" t="s">
        <v>17</v>
      </c>
      <c r="F4" s="5">
        <v>0</v>
      </c>
      <c r="H4">
        <v>0</v>
      </c>
      <c r="I4">
        <v>0</v>
      </c>
      <c r="J4">
        <v>0</v>
      </c>
      <c r="K4">
        <v>0</v>
      </c>
      <c r="T4">
        <v>0</v>
      </c>
      <c r="U4">
        <f aca="true" t="shared" si="0" ref="U4:U9">LOG10((T4+1))</f>
        <v>0</v>
      </c>
    </row>
    <row r="5" spans="1:21" ht="12.75">
      <c r="A5">
        <v>14942</v>
      </c>
      <c r="B5" t="s">
        <v>14</v>
      </c>
      <c r="C5" t="s">
        <v>15</v>
      </c>
      <c r="D5" t="s">
        <v>16</v>
      </c>
      <c r="E5" t="s">
        <v>17</v>
      </c>
      <c r="F5" s="5">
        <v>0</v>
      </c>
      <c r="H5">
        <v>0</v>
      </c>
      <c r="I5">
        <v>0</v>
      </c>
      <c r="J5">
        <v>0</v>
      </c>
      <c r="K5">
        <v>0</v>
      </c>
      <c r="T5">
        <v>0</v>
      </c>
      <c r="U5">
        <f t="shared" si="0"/>
        <v>0</v>
      </c>
    </row>
    <row r="6" spans="1:21" ht="12.75">
      <c r="A6">
        <v>14943</v>
      </c>
      <c r="B6" t="s">
        <v>14</v>
      </c>
      <c r="C6" t="s">
        <v>15</v>
      </c>
      <c r="D6" t="s">
        <v>16</v>
      </c>
      <c r="E6" t="s">
        <v>17</v>
      </c>
      <c r="F6" s="5">
        <v>0</v>
      </c>
      <c r="H6">
        <v>0</v>
      </c>
      <c r="I6">
        <v>0</v>
      </c>
      <c r="J6">
        <v>0</v>
      </c>
      <c r="K6">
        <v>0</v>
      </c>
      <c r="T6">
        <v>0</v>
      </c>
      <c r="U6">
        <f t="shared" si="0"/>
        <v>0</v>
      </c>
    </row>
    <row r="7" spans="1:21" ht="12.75">
      <c r="A7">
        <v>14944</v>
      </c>
      <c r="B7" t="s">
        <v>14</v>
      </c>
      <c r="C7" t="s">
        <v>15</v>
      </c>
      <c r="D7" t="s">
        <v>16</v>
      </c>
      <c r="E7" t="s">
        <v>17</v>
      </c>
      <c r="F7" s="5">
        <v>0</v>
      </c>
      <c r="H7">
        <v>0</v>
      </c>
      <c r="I7">
        <v>0</v>
      </c>
      <c r="J7">
        <v>0</v>
      </c>
      <c r="K7">
        <v>0</v>
      </c>
      <c r="T7">
        <v>0</v>
      </c>
      <c r="U7">
        <f t="shared" si="0"/>
        <v>0</v>
      </c>
    </row>
    <row r="8" spans="1:21" ht="12.75">
      <c r="A8">
        <v>14945</v>
      </c>
      <c r="B8" t="s">
        <v>14</v>
      </c>
      <c r="C8" t="s">
        <v>15</v>
      </c>
      <c r="D8" t="s">
        <v>16</v>
      </c>
      <c r="E8" t="s">
        <v>17</v>
      </c>
      <c r="F8" s="5">
        <v>0</v>
      </c>
      <c r="H8">
        <v>0</v>
      </c>
      <c r="I8">
        <v>0</v>
      </c>
      <c r="J8">
        <v>0</v>
      </c>
      <c r="K8">
        <v>0</v>
      </c>
      <c r="T8">
        <v>0</v>
      </c>
      <c r="U8">
        <f t="shared" si="0"/>
        <v>0</v>
      </c>
    </row>
    <row r="9" spans="1:21" ht="12.75">
      <c r="A9">
        <v>14946</v>
      </c>
      <c r="B9" t="s">
        <v>14</v>
      </c>
      <c r="C9" t="s">
        <v>15</v>
      </c>
      <c r="D9" t="s">
        <v>16</v>
      </c>
      <c r="E9" t="s">
        <v>17</v>
      </c>
      <c r="F9" s="5">
        <v>0</v>
      </c>
      <c r="H9">
        <v>0</v>
      </c>
      <c r="I9">
        <v>0</v>
      </c>
      <c r="J9">
        <v>0</v>
      </c>
      <c r="K9">
        <v>0</v>
      </c>
      <c r="T9">
        <v>0</v>
      </c>
      <c r="U9">
        <f t="shared" si="0"/>
        <v>0</v>
      </c>
    </row>
    <row r="11" spans="1:21" ht="12.75">
      <c r="A11">
        <v>14947</v>
      </c>
      <c r="B11" t="s">
        <v>14</v>
      </c>
      <c r="C11" t="s">
        <v>15</v>
      </c>
      <c r="D11" t="s">
        <v>18</v>
      </c>
      <c r="E11" t="s">
        <v>25</v>
      </c>
      <c r="F11" s="5">
        <v>32</v>
      </c>
      <c r="H11">
        <v>4</v>
      </c>
      <c r="I11">
        <v>1</v>
      </c>
      <c r="J11">
        <v>0</v>
      </c>
      <c r="K11">
        <v>0</v>
      </c>
      <c r="R11">
        <f>F11*10</f>
        <v>320</v>
      </c>
      <c r="S11">
        <f>H11*100</f>
        <v>400</v>
      </c>
      <c r="T11">
        <f>AVERAGE(R11:S11)</f>
        <v>360</v>
      </c>
      <c r="U11">
        <f>LOG10(T11+1)</f>
        <v>2.5575072019056577</v>
      </c>
    </row>
    <row r="12" spans="1:21" ht="12.75">
      <c r="A12">
        <v>14948</v>
      </c>
      <c r="B12" t="s">
        <v>14</v>
      </c>
      <c r="C12" t="s">
        <v>15</v>
      </c>
      <c r="D12" t="s">
        <v>18</v>
      </c>
      <c r="E12" t="s">
        <v>25</v>
      </c>
      <c r="F12" s="5">
        <v>12</v>
      </c>
      <c r="H12">
        <v>1</v>
      </c>
      <c r="I12">
        <v>0</v>
      </c>
      <c r="J12">
        <v>0</v>
      </c>
      <c r="K12">
        <v>0</v>
      </c>
      <c r="R12">
        <f aca="true" t="shared" si="1" ref="R12:R17">F12*10</f>
        <v>120</v>
      </c>
      <c r="S12">
        <f aca="true" t="shared" si="2" ref="S12:S17">H12*100</f>
        <v>100</v>
      </c>
      <c r="T12">
        <f aca="true" t="shared" si="3" ref="T12:T17">AVERAGE(R12:S12)</f>
        <v>110</v>
      </c>
      <c r="U12">
        <f aca="true" t="shared" si="4" ref="U12:U17">LOG10(T12+1)</f>
        <v>2.0453229787866576</v>
      </c>
    </row>
    <row r="13" spans="1:21" ht="12.75">
      <c r="A13">
        <v>14949</v>
      </c>
      <c r="B13" t="s">
        <v>14</v>
      </c>
      <c r="C13" t="s">
        <v>15</v>
      </c>
      <c r="D13" t="s">
        <v>18</v>
      </c>
      <c r="E13" t="s">
        <v>25</v>
      </c>
      <c r="F13" s="6">
        <v>0</v>
      </c>
      <c r="G13" s="2"/>
      <c r="H13">
        <v>0</v>
      </c>
      <c r="I13">
        <v>0</v>
      </c>
      <c r="J13">
        <v>0</v>
      </c>
      <c r="K13">
        <v>0</v>
      </c>
      <c r="R13">
        <f t="shared" si="1"/>
        <v>0</v>
      </c>
      <c r="S13">
        <f t="shared" si="2"/>
        <v>0</v>
      </c>
      <c r="T13">
        <f t="shared" si="3"/>
        <v>0</v>
      </c>
      <c r="U13">
        <f t="shared" si="4"/>
        <v>0</v>
      </c>
    </row>
    <row r="14" spans="1:21" ht="12.75">
      <c r="A14">
        <v>14950</v>
      </c>
      <c r="B14" t="s">
        <v>14</v>
      </c>
      <c r="C14" t="s">
        <v>15</v>
      </c>
      <c r="D14" t="s">
        <v>18</v>
      </c>
      <c r="E14" t="s">
        <v>25</v>
      </c>
      <c r="F14" s="5">
        <v>0</v>
      </c>
      <c r="H14">
        <v>0</v>
      </c>
      <c r="I14">
        <v>0</v>
      </c>
      <c r="J14" s="4">
        <v>0</v>
      </c>
      <c r="K14" s="4">
        <v>0</v>
      </c>
      <c r="R14">
        <f t="shared" si="1"/>
        <v>0</v>
      </c>
      <c r="S14">
        <f t="shared" si="2"/>
        <v>0</v>
      </c>
      <c r="T14">
        <f t="shared" si="3"/>
        <v>0</v>
      </c>
      <c r="U14">
        <f t="shared" si="4"/>
        <v>0</v>
      </c>
    </row>
    <row r="15" spans="1:21" ht="12.75">
      <c r="A15">
        <v>14951</v>
      </c>
      <c r="B15" t="s">
        <v>14</v>
      </c>
      <c r="C15" t="s">
        <v>15</v>
      </c>
      <c r="D15" t="s">
        <v>18</v>
      </c>
      <c r="E15" t="s">
        <v>25</v>
      </c>
      <c r="F15" s="5">
        <v>5</v>
      </c>
      <c r="H15">
        <v>0</v>
      </c>
      <c r="I15">
        <v>0</v>
      </c>
      <c r="J15">
        <v>0</v>
      </c>
      <c r="K15" s="4">
        <v>0</v>
      </c>
      <c r="R15">
        <f t="shared" si="1"/>
        <v>50</v>
      </c>
      <c r="S15">
        <f t="shared" si="2"/>
        <v>0</v>
      </c>
      <c r="T15">
        <f t="shared" si="3"/>
        <v>25</v>
      </c>
      <c r="U15">
        <f t="shared" si="4"/>
        <v>1.414973347970818</v>
      </c>
    </row>
    <row r="16" spans="1:21" ht="12.75">
      <c r="A16">
        <v>14952</v>
      </c>
      <c r="B16" t="s">
        <v>14</v>
      </c>
      <c r="C16" t="s">
        <v>15</v>
      </c>
      <c r="D16" t="s">
        <v>18</v>
      </c>
      <c r="E16" t="s">
        <v>25</v>
      </c>
      <c r="F16" s="5">
        <v>41</v>
      </c>
      <c r="H16">
        <v>4</v>
      </c>
      <c r="I16">
        <v>1</v>
      </c>
      <c r="J16">
        <v>0</v>
      </c>
      <c r="K16" s="4">
        <v>0</v>
      </c>
      <c r="R16">
        <f t="shared" si="1"/>
        <v>410</v>
      </c>
      <c r="S16">
        <f t="shared" si="2"/>
        <v>400</v>
      </c>
      <c r="T16">
        <f t="shared" si="3"/>
        <v>405</v>
      </c>
      <c r="U16">
        <f t="shared" si="4"/>
        <v>2.6085260335771943</v>
      </c>
    </row>
    <row r="17" spans="1:21" ht="12.75">
      <c r="A17">
        <v>14953</v>
      </c>
      <c r="B17" t="s">
        <v>14</v>
      </c>
      <c r="C17" t="s">
        <v>15</v>
      </c>
      <c r="D17" t="s">
        <v>18</v>
      </c>
      <c r="E17" t="s">
        <v>25</v>
      </c>
      <c r="F17" s="5">
        <v>10</v>
      </c>
      <c r="H17">
        <v>0</v>
      </c>
      <c r="I17">
        <v>0</v>
      </c>
      <c r="J17" s="4">
        <v>0</v>
      </c>
      <c r="K17" s="4">
        <v>0</v>
      </c>
      <c r="R17">
        <f t="shared" si="1"/>
        <v>100</v>
      </c>
      <c r="S17">
        <f t="shared" si="2"/>
        <v>0</v>
      </c>
      <c r="T17">
        <f t="shared" si="3"/>
        <v>50</v>
      </c>
      <c r="U17">
        <f t="shared" si="4"/>
        <v>1.7075701760979363</v>
      </c>
    </row>
    <row r="18" ht="12.75">
      <c r="J18" s="3"/>
    </row>
    <row r="19" spans="1:21" ht="12.75">
      <c r="A19">
        <v>14954</v>
      </c>
      <c r="B19" t="s">
        <v>14</v>
      </c>
      <c r="C19" t="s">
        <v>15</v>
      </c>
      <c r="D19" t="s">
        <v>19</v>
      </c>
      <c r="E19" t="s">
        <v>26</v>
      </c>
      <c r="F19" s="5">
        <v>60</v>
      </c>
      <c r="H19">
        <v>7</v>
      </c>
      <c r="I19">
        <v>0</v>
      </c>
      <c r="J19" s="4">
        <v>0</v>
      </c>
      <c r="K19" s="4">
        <v>0</v>
      </c>
      <c r="R19">
        <f>F19*10</f>
        <v>600</v>
      </c>
      <c r="S19">
        <f aca="true" t="shared" si="5" ref="S19:S25">H19*100</f>
        <v>700</v>
      </c>
      <c r="T19">
        <f aca="true" t="shared" si="6" ref="T19:T25">AVERAGE(R19:S19)</f>
        <v>650</v>
      </c>
      <c r="U19">
        <f aca="true" t="shared" si="7" ref="U19:U25">LOG10(T19+1)</f>
        <v>2.813580988568192</v>
      </c>
    </row>
    <row r="20" spans="1:21" ht="12.75">
      <c r="A20">
        <v>14955</v>
      </c>
      <c r="B20" t="s">
        <v>14</v>
      </c>
      <c r="C20" t="s">
        <v>15</v>
      </c>
      <c r="D20" t="s">
        <v>19</v>
      </c>
      <c r="E20" t="s">
        <v>26</v>
      </c>
      <c r="F20" s="5">
        <v>72</v>
      </c>
      <c r="H20">
        <v>27</v>
      </c>
      <c r="I20">
        <v>3</v>
      </c>
      <c r="J20" s="4">
        <v>1</v>
      </c>
      <c r="K20" s="4">
        <v>0</v>
      </c>
      <c r="S20">
        <f t="shared" si="5"/>
        <v>2700</v>
      </c>
      <c r="T20">
        <f t="shared" si="6"/>
        <v>2700</v>
      </c>
      <c r="U20">
        <f t="shared" si="7"/>
        <v>3.431524584187451</v>
      </c>
    </row>
    <row r="21" spans="1:21" ht="12.75">
      <c r="A21">
        <v>14956</v>
      </c>
      <c r="B21" t="s">
        <v>14</v>
      </c>
      <c r="C21" t="s">
        <v>15</v>
      </c>
      <c r="D21" t="s">
        <v>19</v>
      </c>
      <c r="E21" t="s">
        <v>26</v>
      </c>
      <c r="F21" s="5">
        <v>110</v>
      </c>
      <c r="H21">
        <v>21</v>
      </c>
      <c r="I21">
        <v>4</v>
      </c>
      <c r="J21" s="4">
        <v>1</v>
      </c>
      <c r="K21" s="4">
        <v>0</v>
      </c>
      <c r="S21">
        <f t="shared" si="5"/>
        <v>2100</v>
      </c>
      <c r="T21">
        <f t="shared" si="6"/>
        <v>2100</v>
      </c>
      <c r="U21">
        <f t="shared" si="7"/>
        <v>3.3224260524059526</v>
      </c>
    </row>
    <row r="22" spans="1:21" ht="12.75">
      <c r="A22">
        <v>14957</v>
      </c>
      <c r="B22" t="s">
        <v>14</v>
      </c>
      <c r="C22" t="s">
        <v>15</v>
      </c>
      <c r="D22" t="s">
        <v>19</v>
      </c>
      <c r="E22" t="s">
        <v>26</v>
      </c>
      <c r="F22" s="5">
        <v>240</v>
      </c>
      <c r="H22">
        <v>70</v>
      </c>
      <c r="I22">
        <v>23</v>
      </c>
      <c r="J22" s="4">
        <v>2</v>
      </c>
      <c r="K22" s="4">
        <v>1</v>
      </c>
      <c r="S22">
        <f t="shared" si="5"/>
        <v>7000</v>
      </c>
      <c r="T22">
        <f t="shared" si="6"/>
        <v>7000</v>
      </c>
      <c r="U22">
        <f t="shared" si="7"/>
        <v>3.8451600776519457</v>
      </c>
    </row>
    <row r="23" spans="1:21" ht="12.75">
      <c r="A23">
        <v>14958</v>
      </c>
      <c r="B23" t="s">
        <v>14</v>
      </c>
      <c r="C23" t="s">
        <v>15</v>
      </c>
      <c r="D23" t="s">
        <v>19</v>
      </c>
      <c r="E23" t="s">
        <v>26</v>
      </c>
      <c r="F23" s="5">
        <v>43</v>
      </c>
      <c r="H23">
        <v>4</v>
      </c>
      <c r="I23">
        <v>0</v>
      </c>
      <c r="J23" s="4">
        <v>0</v>
      </c>
      <c r="K23" s="4">
        <v>0</v>
      </c>
      <c r="R23">
        <f>F23*10</f>
        <v>430</v>
      </c>
      <c r="S23">
        <f t="shared" si="5"/>
        <v>400</v>
      </c>
      <c r="T23">
        <f t="shared" si="6"/>
        <v>415</v>
      </c>
      <c r="U23">
        <f t="shared" si="7"/>
        <v>2.6190933306267428</v>
      </c>
    </row>
    <row r="24" spans="1:21" ht="12.75">
      <c r="A24">
        <v>14959</v>
      </c>
      <c r="B24" t="s">
        <v>14</v>
      </c>
      <c r="C24" t="s">
        <v>15</v>
      </c>
      <c r="D24" t="s">
        <v>19</v>
      </c>
      <c r="E24" t="s">
        <v>26</v>
      </c>
      <c r="F24" s="5">
        <v>120</v>
      </c>
      <c r="H24">
        <v>29</v>
      </c>
      <c r="I24">
        <v>2</v>
      </c>
      <c r="J24" s="4">
        <v>0</v>
      </c>
      <c r="K24" s="4">
        <v>0</v>
      </c>
      <c r="R24">
        <v>1200</v>
      </c>
      <c r="S24">
        <f t="shared" si="5"/>
        <v>2900</v>
      </c>
      <c r="T24">
        <f t="shared" si="6"/>
        <v>2050</v>
      </c>
      <c r="U24">
        <f t="shared" si="7"/>
        <v>3.3119656603683665</v>
      </c>
    </row>
    <row r="25" spans="1:21" ht="12.75">
      <c r="A25">
        <v>14960</v>
      </c>
      <c r="B25" t="s">
        <v>14</v>
      </c>
      <c r="C25" t="s">
        <v>15</v>
      </c>
      <c r="D25" t="s">
        <v>19</v>
      </c>
      <c r="E25" t="s">
        <v>26</v>
      </c>
      <c r="F25" s="5">
        <v>44</v>
      </c>
      <c r="H25">
        <v>14</v>
      </c>
      <c r="I25">
        <v>5</v>
      </c>
      <c r="J25" s="4">
        <v>0</v>
      </c>
      <c r="K25" s="4">
        <v>0</v>
      </c>
      <c r="S25">
        <f t="shared" si="5"/>
        <v>1400</v>
      </c>
      <c r="T25">
        <f t="shared" si="6"/>
        <v>1400</v>
      </c>
      <c r="U25">
        <f t="shared" si="7"/>
        <v>3.1464381352857744</v>
      </c>
    </row>
    <row r="27" spans="1:21" ht="12.75">
      <c r="A27">
        <v>14961</v>
      </c>
      <c r="B27" t="s">
        <v>14</v>
      </c>
      <c r="C27" t="s">
        <v>15</v>
      </c>
      <c r="D27" t="s">
        <v>20</v>
      </c>
      <c r="E27" t="s">
        <v>27</v>
      </c>
      <c r="F27" s="5" t="s">
        <v>112</v>
      </c>
      <c r="H27">
        <v>108</v>
      </c>
      <c r="I27">
        <v>18</v>
      </c>
      <c r="J27">
        <v>2</v>
      </c>
      <c r="K27">
        <v>0</v>
      </c>
      <c r="S27">
        <f>I27*1000</f>
        <v>18000</v>
      </c>
      <c r="T27">
        <f>AVERAGE(R27:S27)</f>
        <v>18000</v>
      </c>
      <c r="U27">
        <f aca="true" t="shared" si="8" ref="U27:U33">LOG10(T27+1)</f>
        <v>4.25529663190434</v>
      </c>
    </row>
    <row r="28" spans="1:21" ht="12.75">
      <c r="A28">
        <v>14962</v>
      </c>
      <c r="B28" t="s">
        <v>14</v>
      </c>
      <c r="C28" t="s">
        <v>15</v>
      </c>
      <c r="D28" t="s">
        <v>20</v>
      </c>
      <c r="E28" t="s">
        <v>27</v>
      </c>
      <c r="F28" s="5" t="s">
        <v>112</v>
      </c>
      <c r="H28">
        <v>67</v>
      </c>
      <c r="I28">
        <v>22</v>
      </c>
      <c r="J28">
        <v>1</v>
      </c>
      <c r="K28">
        <v>0</v>
      </c>
      <c r="R28">
        <f>H28*100</f>
        <v>6700</v>
      </c>
      <c r="S28">
        <f aca="true" t="shared" si="9" ref="S28:S33">I28*1000</f>
        <v>22000</v>
      </c>
      <c r="T28">
        <f aca="true" t="shared" si="10" ref="T28:T33">AVERAGE(R28:S28)</f>
        <v>14350</v>
      </c>
      <c r="U28">
        <f t="shared" si="8"/>
        <v>4.156882164439376</v>
      </c>
    </row>
    <row r="29" spans="1:21" ht="12.75">
      <c r="A29">
        <v>14963</v>
      </c>
      <c r="B29" t="s">
        <v>14</v>
      </c>
      <c r="C29" t="s">
        <v>15</v>
      </c>
      <c r="D29" t="s">
        <v>20</v>
      </c>
      <c r="E29" t="s">
        <v>27</v>
      </c>
      <c r="F29" s="5" t="s">
        <v>112</v>
      </c>
      <c r="H29">
        <v>50</v>
      </c>
      <c r="I29">
        <v>12</v>
      </c>
      <c r="J29">
        <v>1</v>
      </c>
      <c r="K29">
        <v>1</v>
      </c>
      <c r="R29">
        <f>H29*100</f>
        <v>5000</v>
      </c>
      <c r="S29">
        <f t="shared" si="9"/>
        <v>12000</v>
      </c>
      <c r="T29">
        <f t="shared" si="10"/>
        <v>8500</v>
      </c>
      <c r="U29">
        <f t="shared" si="8"/>
        <v>3.9294700161774894</v>
      </c>
    </row>
    <row r="30" spans="1:21" ht="12.75">
      <c r="A30">
        <v>14964</v>
      </c>
      <c r="B30" t="s">
        <v>14</v>
      </c>
      <c r="C30" t="s">
        <v>15</v>
      </c>
      <c r="D30" t="s">
        <v>20</v>
      </c>
      <c r="E30" t="s">
        <v>27</v>
      </c>
      <c r="F30" s="5" t="s">
        <v>112</v>
      </c>
      <c r="H30">
        <v>100</v>
      </c>
      <c r="I30">
        <v>25</v>
      </c>
      <c r="J30">
        <v>1</v>
      </c>
      <c r="K30">
        <v>0</v>
      </c>
      <c r="R30">
        <f>H30*100</f>
        <v>10000</v>
      </c>
      <c r="S30">
        <f t="shared" si="9"/>
        <v>25000</v>
      </c>
      <c r="T30">
        <f t="shared" si="10"/>
        <v>17500</v>
      </c>
      <c r="U30">
        <f t="shared" si="8"/>
        <v>4.2430628648048065</v>
      </c>
    </row>
    <row r="31" spans="1:21" ht="12.75">
      <c r="A31">
        <v>14965</v>
      </c>
      <c r="B31" t="s">
        <v>14</v>
      </c>
      <c r="C31" t="s">
        <v>15</v>
      </c>
      <c r="D31" t="s">
        <v>20</v>
      </c>
      <c r="E31" t="s">
        <v>27</v>
      </c>
      <c r="F31" s="5" t="s">
        <v>112</v>
      </c>
      <c r="H31">
        <v>53</v>
      </c>
      <c r="I31">
        <v>6</v>
      </c>
      <c r="J31">
        <v>0</v>
      </c>
      <c r="K31">
        <v>0</v>
      </c>
      <c r="R31">
        <f>H31*100</f>
        <v>5300</v>
      </c>
      <c r="S31">
        <f t="shared" si="9"/>
        <v>6000</v>
      </c>
      <c r="T31">
        <f t="shared" si="10"/>
        <v>5650</v>
      </c>
      <c r="U31">
        <f t="shared" si="8"/>
        <v>3.752125307297898</v>
      </c>
    </row>
    <row r="32" spans="1:21" ht="12.75">
      <c r="A32">
        <v>14966</v>
      </c>
      <c r="B32" t="s">
        <v>14</v>
      </c>
      <c r="C32" t="s">
        <v>15</v>
      </c>
      <c r="D32" t="s">
        <v>20</v>
      </c>
      <c r="E32" t="s">
        <v>27</v>
      </c>
      <c r="F32" s="5" t="s">
        <v>112</v>
      </c>
      <c r="H32">
        <v>120</v>
      </c>
      <c r="I32">
        <v>31</v>
      </c>
      <c r="J32">
        <v>6</v>
      </c>
      <c r="K32">
        <v>3</v>
      </c>
      <c r="S32">
        <f t="shared" si="9"/>
        <v>31000</v>
      </c>
      <c r="T32">
        <f t="shared" si="10"/>
        <v>31000</v>
      </c>
      <c r="U32">
        <f t="shared" si="8"/>
        <v>4.491375703107734</v>
      </c>
    </row>
    <row r="33" spans="1:21" ht="12.75">
      <c r="A33">
        <v>14967</v>
      </c>
      <c r="B33" t="s">
        <v>14</v>
      </c>
      <c r="C33" t="s">
        <v>15</v>
      </c>
      <c r="D33" t="s">
        <v>20</v>
      </c>
      <c r="E33" t="s">
        <v>27</v>
      </c>
      <c r="F33" s="5" t="s">
        <v>112</v>
      </c>
      <c r="H33">
        <v>140</v>
      </c>
      <c r="I33">
        <v>63</v>
      </c>
      <c r="J33">
        <v>11</v>
      </c>
      <c r="K33">
        <v>3</v>
      </c>
      <c r="S33">
        <f t="shared" si="9"/>
        <v>63000</v>
      </c>
      <c r="T33">
        <f t="shared" si="10"/>
        <v>63000</v>
      </c>
      <c r="U33">
        <f t="shared" si="8"/>
        <v>4.799347442962076</v>
      </c>
    </row>
    <row r="35" spans="1:21" ht="12.75">
      <c r="A35">
        <v>14968</v>
      </c>
      <c r="B35" t="s">
        <v>14</v>
      </c>
      <c r="C35" t="s">
        <v>21</v>
      </c>
      <c r="D35" t="s">
        <v>18</v>
      </c>
      <c r="E35" t="s">
        <v>28</v>
      </c>
      <c r="F35" s="5">
        <v>0</v>
      </c>
      <c r="H35">
        <v>0</v>
      </c>
      <c r="I35">
        <v>0</v>
      </c>
      <c r="J35">
        <v>0</v>
      </c>
      <c r="K35">
        <v>0</v>
      </c>
      <c r="R35">
        <f aca="true" t="shared" si="11" ref="R35:R40">F35*10</f>
        <v>0</v>
      </c>
      <c r="S35">
        <f aca="true" t="shared" si="12" ref="S35:S41">H35*100</f>
        <v>0</v>
      </c>
      <c r="T35">
        <f aca="true" t="shared" si="13" ref="T35:T41">AVERAGE(R35:S35)</f>
        <v>0</v>
      </c>
      <c r="U35">
        <f aca="true" t="shared" si="14" ref="U35:U41">LOG10(T35+1)</f>
        <v>0</v>
      </c>
    </row>
    <row r="36" spans="1:21" ht="12.75">
      <c r="A36">
        <v>14969</v>
      </c>
      <c r="B36" t="s">
        <v>14</v>
      </c>
      <c r="C36" t="s">
        <v>21</v>
      </c>
      <c r="D36" t="s">
        <v>18</v>
      </c>
      <c r="E36" t="s">
        <v>28</v>
      </c>
      <c r="F36" s="5">
        <v>0</v>
      </c>
      <c r="H36">
        <v>0</v>
      </c>
      <c r="I36">
        <v>0</v>
      </c>
      <c r="J36">
        <v>0</v>
      </c>
      <c r="K36">
        <v>0</v>
      </c>
      <c r="R36">
        <f t="shared" si="11"/>
        <v>0</v>
      </c>
      <c r="S36">
        <f t="shared" si="12"/>
        <v>0</v>
      </c>
      <c r="T36">
        <f t="shared" si="13"/>
        <v>0</v>
      </c>
      <c r="U36">
        <f t="shared" si="14"/>
        <v>0</v>
      </c>
    </row>
    <row r="37" spans="1:21" ht="12.75">
      <c r="A37">
        <v>14970</v>
      </c>
      <c r="B37" t="s">
        <v>14</v>
      </c>
      <c r="C37" t="s">
        <v>21</v>
      </c>
      <c r="D37" t="s">
        <v>18</v>
      </c>
      <c r="E37" t="s">
        <v>28</v>
      </c>
      <c r="F37" s="5">
        <v>57</v>
      </c>
      <c r="H37">
        <v>8</v>
      </c>
      <c r="I37">
        <v>0</v>
      </c>
      <c r="J37">
        <v>0</v>
      </c>
      <c r="K37">
        <v>0</v>
      </c>
      <c r="R37">
        <f t="shared" si="11"/>
        <v>570</v>
      </c>
      <c r="S37">
        <f t="shared" si="12"/>
        <v>800</v>
      </c>
      <c r="T37">
        <f t="shared" si="13"/>
        <v>685</v>
      </c>
      <c r="U37">
        <f t="shared" si="14"/>
        <v>2.8363241157067516</v>
      </c>
    </row>
    <row r="38" spans="1:21" ht="12.75">
      <c r="A38">
        <v>14971</v>
      </c>
      <c r="B38" t="s">
        <v>14</v>
      </c>
      <c r="C38" t="s">
        <v>21</v>
      </c>
      <c r="D38" t="s">
        <v>18</v>
      </c>
      <c r="E38" t="s">
        <v>28</v>
      </c>
      <c r="F38" s="5">
        <v>180</v>
      </c>
      <c r="H38">
        <v>44</v>
      </c>
      <c r="I38">
        <v>7</v>
      </c>
      <c r="J38">
        <v>1</v>
      </c>
      <c r="K38">
        <v>0</v>
      </c>
      <c r="S38">
        <f t="shared" si="12"/>
        <v>4400</v>
      </c>
      <c r="T38">
        <f t="shared" si="13"/>
        <v>4400</v>
      </c>
      <c r="U38">
        <f t="shared" si="14"/>
        <v>3.643551368562945</v>
      </c>
    </row>
    <row r="39" spans="1:21" ht="12.75">
      <c r="A39">
        <v>14972</v>
      </c>
      <c r="B39" t="s">
        <v>14</v>
      </c>
      <c r="C39" t="s">
        <v>21</v>
      </c>
      <c r="D39" t="s">
        <v>18</v>
      </c>
      <c r="E39" t="s">
        <v>28</v>
      </c>
      <c r="F39" s="5">
        <v>31</v>
      </c>
      <c r="H39">
        <v>3</v>
      </c>
      <c r="I39">
        <v>0</v>
      </c>
      <c r="J39">
        <v>0</v>
      </c>
      <c r="K39">
        <v>0</v>
      </c>
      <c r="R39">
        <f t="shared" si="11"/>
        <v>310</v>
      </c>
      <c r="S39">
        <f t="shared" si="12"/>
        <v>300</v>
      </c>
      <c r="T39">
        <f t="shared" si="13"/>
        <v>305</v>
      </c>
      <c r="U39">
        <f t="shared" si="14"/>
        <v>2.48572142648158</v>
      </c>
    </row>
    <row r="40" spans="1:21" ht="12.75">
      <c r="A40">
        <v>14973</v>
      </c>
      <c r="B40" t="s">
        <v>14</v>
      </c>
      <c r="C40" t="s">
        <v>21</v>
      </c>
      <c r="D40" t="s">
        <v>18</v>
      </c>
      <c r="E40" t="s">
        <v>28</v>
      </c>
      <c r="F40" s="5">
        <v>0</v>
      </c>
      <c r="H40">
        <v>0</v>
      </c>
      <c r="I40">
        <v>0</v>
      </c>
      <c r="J40">
        <v>0</v>
      </c>
      <c r="K40">
        <v>0</v>
      </c>
      <c r="R40">
        <f t="shared" si="11"/>
        <v>0</v>
      </c>
      <c r="S40">
        <f t="shared" si="12"/>
        <v>0</v>
      </c>
      <c r="T40">
        <f t="shared" si="13"/>
        <v>0</v>
      </c>
      <c r="U40">
        <f t="shared" si="14"/>
        <v>0</v>
      </c>
    </row>
    <row r="41" spans="1:21" ht="12.75">
      <c r="A41">
        <v>14974</v>
      </c>
      <c r="B41" t="s">
        <v>14</v>
      </c>
      <c r="C41" t="s">
        <v>21</v>
      </c>
      <c r="D41" t="s">
        <v>18</v>
      </c>
      <c r="E41" t="s">
        <v>28</v>
      </c>
      <c r="F41" s="5">
        <v>132</v>
      </c>
      <c r="H41">
        <v>17</v>
      </c>
      <c r="I41">
        <v>2</v>
      </c>
      <c r="J41">
        <v>0</v>
      </c>
      <c r="K41">
        <v>0</v>
      </c>
      <c r="S41">
        <f t="shared" si="12"/>
        <v>1700</v>
      </c>
      <c r="T41">
        <f t="shared" si="13"/>
        <v>1700</v>
      </c>
      <c r="U41">
        <f t="shared" si="14"/>
        <v>3.230704313612569</v>
      </c>
    </row>
    <row r="43" spans="1:21" ht="12.75">
      <c r="A43">
        <v>14975</v>
      </c>
      <c r="B43" t="s">
        <v>14</v>
      </c>
      <c r="C43" t="s">
        <v>21</v>
      </c>
      <c r="D43" t="s">
        <v>19</v>
      </c>
      <c r="E43" t="s">
        <v>29</v>
      </c>
      <c r="F43" s="5">
        <v>204</v>
      </c>
      <c r="H43">
        <v>37</v>
      </c>
      <c r="I43">
        <v>4</v>
      </c>
      <c r="J43">
        <v>1</v>
      </c>
      <c r="K43">
        <v>0</v>
      </c>
      <c r="S43">
        <f aca="true" t="shared" si="15" ref="S43:S49">H43*100</f>
        <v>3700</v>
      </c>
      <c r="T43">
        <f aca="true" t="shared" si="16" ref="T43:T49">AVERAGE(R43:S43)</f>
        <v>3700</v>
      </c>
      <c r="U43">
        <f aca="true" t="shared" si="17" ref="U43:U49">LOG10(T43+1)</f>
        <v>3.5683190850951116</v>
      </c>
    </row>
    <row r="44" spans="1:21" ht="12.75">
      <c r="A44">
        <v>14976</v>
      </c>
      <c r="B44" t="s">
        <v>14</v>
      </c>
      <c r="C44" t="s">
        <v>21</v>
      </c>
      <c r="D44" t="s">
        <v>19</v>
      </c>
      <c r="E44" t="s">
        <v>29</v>
      </c>
      <c r="F44" s="5">
        <v>180</v>
      </c>
      <c r="H44">
        <v>58</v>
      </c>
      <c r="I44">
        <v>16</v>
      </c>
      <c r="J44">
        <v>1</v>
      </c>
      <c r="K44">
        <v>0</v>
      </c>
      <c r="S44">
        <f t="shared" si="15"/>
        <v>5800</v>
      </c>
      <c r="T44">
        <f t="shared" si="16"/>
        <v>5800</v>
      </c>
      <c r="U44">
        <f t="shared" si="17"/>
        <v>3.763502865467597</v>
      </c>
    </row>
    <row r="45" spans="1:21" ht="12.75">
      <c r="A45">
        <v>14977</v>
      </c>
      <c r="B45" t="s">
        <v>14</v>
      </c>
      <c r="C45" t="s">
        <v>21</v>
      </c>
      <c r="D45" t="s">
        <v>19</v>
      </c>
      <c r="E45" t="s">
        <v>29</v>
      </c>
      <c r="F45" s="5">
        <v>31</v>
      </c>
      <c r="H45">
        <v>2</v>
      </c>
      <c r="I45">
        <v>0</v>
      </c>
      <c r="J45">
        <v>0</v>
      </c>
      <c r="K45">
        <v>0</v>
      </c>
      <c r="R45">
        <f>F45*10</f>
        <v>310</v>
      </c>
      <c r="S45">
        <f t="shared" si="15"/>
        <v>200</v>
      </c>
      <c r="T45">
        <f t="shared" si="16"/>
        <v>255</v>
      </c>
      <c r="U45">
        <f t="shared" si="17"/>
        <v>2.4082399653118496</v>
      </c>
    </row>
    <row r="46" spans="1:21" ht="12.75">
      <c r="A46">
        <v>14978</v>
      </c>
      <c r="B46" t="s">
        <v>14</v>
      </c>
      <c r="C46" t="s">
        <v>21</v>
      </c>
      <c r="D46" t="s">
        <v>19</v>
      </c>
      <c r="E46" t="s">
        <v>29</v>
      </c>
      <c r="F46" s="5">
        <v>131</v>
      </c>
      <c r="H46">
        <v>17</v>
      </c>
      <c r="I46">
        <v>2</v>
      </c>
      <c r="J46">
        <v>0</v>
      </c>
      <c r="K46">
        <v>0</v>
      </c>
      <c r="R46">
        <f>F46*10</f>
        <v>1310</v>
      </c>
      <c r="S46">
        <f t="shared" si="15"/>
        <v>1700</v>
      </c>
      <c r="T46">
        <f t="shared" si="16"/>
        <v>1505</v>
      </c>
      <c r="U46">
        <f t="shared" si="17"/>
        <v>3.177824971864682</v>
      </c>
    </row>
    <row r="47" spans="1:21" ht="12.75">
      <c r="A47">
        <v>14979</v>
      </c>
      <c r="B47" t="s">
        <v>14</v>
      </c>
      <c r="C47" t="s">
        <v>21</v>
      </c>
      <c r="D47" t="s">
        <v>19</v>
      </c>
      <c r="E47" t="s">
        <v>29</v>
      </c>
      <c r="F47" s="5">
        <v>64</v>
      </c>
      <c r="H47">
        <v>12</v>
      </c>
      <c r="I47">
        <v>0</v>
      </c>
      <c r="J47">
        <v>0</v>
      </c>
      <c r="K47">
        <v>0</v>
      </c>
      <c r="R47">
        <f>F47*10</f>
        <v>640</v>
      </c>
      <c r="S47">
        <f t="shared" si="15"/>
        <v>1200</v>
      </c>
      <c r="T47">
        <f t="shared" si="16"/>
        <v>920</v>
      </c>
      <c r="U47">
        <f t="shared" si="17"/>
        <v>2.964259630196849</v>
      </c>
    </row>
    <row r="48" spans="1:21" ht="12.75">
      <c r="A48">
        <v>14980</v>
      </c>
      <c r="B48" t="s">
        <v>14</v>
      </c>
      <c r="C48" t="s">
        <v>21</v>
      </c>
      <c r="D48" t="s">
        <v>19</v>
      </c>
      <c r="E48" t="s">
        <v>29</v>
      </c>
      <c r="F48" s="5">
        <v>200</v>
      </c>
      <c r="H48">
        <v>112</v>
      </c>
      <c r="I48">
        <v>24</v>
      </c>
      <c r="J48">
        <v>2</v>
      </c>
      <c r="K48">
        <v>0</v>
      </c>
      <c r="R48">
        <f>F48*10</f>
        <v>2000</v>
      </c>
      <c r="S48">
        <f t="shared" si="15"/>
        <v>11200</v>
      </c>
      <c r="T48">
        <f t="shared" si="16"/>
        <v>6600</v>
      </c>
      <c r="U48">
        <f t="shared" si="17"/>
        <v>3.819609732751585</v>
      </c>
    </row>
    <row r="49" spans="1:21" ht="12.75">
      <c r="A49">
        <v>14981</v>
      </c>
      <c r="B49" t="s">
        <v>14</v>
      </c>
      <c r="C49" t="s">
        <v>21</v>
      </c>
      <c r="D49" t="s">
        <v>19</v>
      </c>
      <c r="E49" t="s">
        <v>29</v>
      </c>
      <c r="F49" s="5">
        <v>0</v>
      </c>
      <c r="H49">
        <v>0</v>
      </c>
      <c r="I49">
        <v>0</v>
      </c>
      <c r="J49">
        <v>0</v>
      </c>
      <c r="K49">
        <v>0</v>
      </c>
      <c r="R49">
        <f>F49*10</f>
        <v>0</v>
      </c>
      <c r="S49">
        <f t="shared" si="15"/>
        <v>0</v>
      </c>
      <c r="T49">
        <f t="shared" si="16"/>
        <v>0</v>
      </c>
      <c r="U49">
        <f t="shared" si="17"/>
        <v>0</v>
      </c>
    </row>
    <row r="51" spans="1:21" ht="12.75">
      <c r="A51">
        <v>14982</v>
      </c>
      <c r="B51" t="s">
        <v>14</v>
      </c>
      <c r="C51" t="s">
        <v>21</v>
      </c>
      <c r="D51" t="s">
        <v>20</v>
      </c>
      <c r="E51" t="s">
        <v>30</v>
      </c>
      <c r="F51" s="5" t="s">
        <v>61</v>
      </c>
      <c r="H51">
        <v>200</v>
      </c>
      <c r="I51">
        <v>86</v>
      </c>
      <c r="J51">
        <v>17</v>
      </c>
      <c r="K51">
        <v>3</v>
      </c>
      <c r="S51">
        <f aca="true" t="shared" si="18" ref="S51:S57">I51*1000</f>
        <v>86000</v>
      </c>
      <c r="T51">
        <f aca="true" t="shared" si="19" ref="T51:T57">AVERAGE(R51:S51)</f>
        <v>86000</v>
      </c>
      <c r="U51">
        <f aca="true" t="shared" si="20" ref="U51:U57">LOG10(T51+1)</f>
        <v>4.9345035011500435</v>
      </c>
    </row>
    <row r="52" spans="1:21" ht="12.75">
      <c r="A52">
        <v>14983</v>
      </c>
      <c r="B52" t="s">
        <v>14</v>
      </c>
      <c r="C52" t="s">
        <v>21</v>
      </c>
      <c r="D52" t="s">
        <v>20</v>
      </c>
      <c r="E52" t="s">
        <v>30</v>
      </c>
      <c r="F52" s="5">
        <v>360</v>
      </c>
      <c r="H52">
        <v>110</v>
      </c>
      <c r="I52">
        <v>23</v>
      </c>
      <c r="J52">
        <v>2</v>
      </c>
      <c r="K52">
        <v>0</v>
      </c>
      <c r="S52">
        <f t="shared" si="18"/>
        <v>23000</v>
      </c>
      <c r="T52">
        <f t="shared" si="19"/>
        <v>23000</v>
      </c>
      <c r="U52">
        <f t="shared" si="20"/>
        <v>4.361746717975897</v>
      </c>
    </row>
    <row r="53" spans="1:21" ht="12.75">
      <c r="A53">
        <v>14984</v>
      </c>
      <c r="B53" t="s">
        <v>14</v>
      </c>
      <c r="C53" t="s">
        <v>21</v>
      </c>
      <c r="D53" t="s">
        <v>20</v>
      </c>
      <c r="E53" t="s">
        <v>30</v>
      </c>
      <c r="F53" s="5">
        <v>340</v>
      </c>
      <c r="H53">
        <v>132</v>
      </c>
      <c r="I53">
        <v>15</v>
      </c>
      <c r="J53">
        <v>1</v>
      </c>
      <c r="K53">
        <v>0</v>
      </c>
      <c r="R53">
        <f>H53*100</f>
        <v>13200</v>
      </c>
      <c r="S53">
        <f t="shared" si="18"/>
        <v>15000</v>
      </c>
      <c r="T53">
        <f t="shared" si="19"/>
        <v>14100</v>
      </c>
      <c r="U53">
        <f t="shared" si="20"/>
        <v>4.149249912590282</v>
      </c>
    </row>
    <row r="54" spans="1:21" ht="12.75">
      <c r="A54">
        <v>14985</v>
      </c>
      <c r="B54" t="s">
        <v>14</v>
      </c>
      <c r="C54" t="s">
        <v>21</v>
      </c>
      <c r="D54" t="s">
        <v>20</v>
      </c>
      <c r="E54" t="s">
        <v>30</v>
      </c>
      <c r="F54" s="5">
        <v>290</v>
      </c>
      <c r="H54">
        <v>121</v>
      </c>
      <c r="I54">
        <v>26</v>
      </c>
      <c r="J54">
        <v>0</v>
      </c>
      <c r="K54">
        <v>1</v>
      </c>
      <c r="R54">
        <f>H54*100</f>
        <v>12100</v>
      </c>
      <c r="S54">
        <f t="shared" si="18"/>
        <v>26000</v>
      </c>
      <c r="T54">
        <f t="shared" si="19"/>
        <v>19050</v>
      </c>
      <c r="U54">
        <f t="shared" si="20"/>
        <v>4.279917777023895</v>
      </c>
    </row>
    <row r="55" spans="1:21" ht="12.75">
      <c r="A55">
        <v>14986</v>
      </c>
      <c r="B55" t="s">
        <v>14</v>
      </c>
      <c r="C55" t="s">
        <v>21</v>
      </c>
      <c r="D55" t="s">
        <v>20</v>
      </c>
      <c r="E55" t="s">
        <v>30</v>
      </c>
      <c r="F55" s="5">
        <v>224</v>
      </c>
      <c r="H55">
        <v>49</v>
      </c>
      <c r="I55">
        <v>5</v>
      </c>
      <c r="J55">
        <v>0</v>
      </c>
      <c r="K55">
        <v>0</v>
      </c>
      <c r="R55">
        <f>H55*100</f>
        <v>4900</v>
      </c>
      <c r="S55">
        <f t="shared" si="18"/>
        <v>5000</v>
      </c>
      <c r="T55">
        <f t="shared" si="19"/>
        <v>4950</v>
      </c>
      <c r="U55">
        <f t="shared" si="20"/>
        <v>3.6946929263314843</v>
      </c>
    </row>
    <row r="56" spans="1:21" ht="12.75">
      <c r="A56">
        <v>14987</v>
      </c>
      <c r="B56" t="s">
        <v>14</v>
      </c>
      <c r="C56" t="s">
        <v>21</v>
      </c>
      <c r="D56" t="s">
        <v>20</v>
      </c>
      <c r="E56" t="s">
        <v>30</v>
      </c>
      <c r="F56" s="5">
        <v>120</v>
      </c>
      <c r="H56">
        <v>82</v>
      </c>
      <c r="I56">
        <v>18</v>
      </c>
      <c r="J56">
        <v>3</v>
      </c>
      <c r="K56">
        <v>0</v>
      </c>
      <c r="S56">
        <f t="shared" si="18"/>
        <v>18000</v>
      </c>
      <c r="T56">
        <f t="shared" si="19"/>
        <v>18000</v>
      </c>
      <c r="U56">
        <f t="shared" si="20"/>
        <v>4.25529663190434</v>
      </c>
    </row>
    <row r="57" spans="1:21" ht="12.75">
      <c r="A57">
        <v>14988</v>
      </c>
      <c r="B57" t="s">
        <v>14</v>
      </c>
      <c r="C57" t="s">
        <v>21</v>
      </c>
      <c r="D57" t="s">
        <v>20</v>
      </c>
      <c r="E57" t="s">
        <v>30</v>
      </c>
      <c r="F57" s="5">
        <v>200</v>
      </c>
      <c r="H57">
        <v>78</v>
      </c>
      <c r="I57">
        <v>10</v>
      </c>
      <c r="J57">
        <v>0</v>
      </c>
      <c r="K57">
        <v>0</v>
      </c>
      <c r="R57">
        <f>H57*100</f>
        <v>7800</v>
      </c>
      <c r="S57">
        <f t="shared" si="18"/>
        <v>10000</v>
      </c>
      <c r="T57">
        <f t="shared" si="19"/>
        <v>8900</v>
      </c>
      <c r="U57">
        <f t="shared" si="20"/>
        <v>3.9494388010365045</v>
      </c>
    </row>
    <row r="59" spans="1:21" ht="12.75">
      <c r="A59">
        <v>14989</v>
      </c>
      <c r="B59" t="s">
        <v>14</v>
      </c>
      <c r="C59" t="s">
        <v>22</v>
      </c>
      <c r="D59" t="s">
        <v>18</v>
      </c>
      <c r="E59" t="s">
        <v>31</v>
      </c>
      <c r="F59" s="5">
        <v>22</v>
      </c>
      <c r="H59">
        <v>3</v>
      </c>
      <c r="I59">
        <v>0</v>
      </c>
      <c r="J59">
        <v>0</v>
      </c>
      <c r="K59">
        <v>0</v>
      </c>
      <c r="R59">
        <f aca="true" t="shared" si="21" ref="R59:R65">F59*10</f>
        <v>220</v>
      </c>
      <c r="S59">
        <f aca="true" t="shared" si="22" ref="S59:S65">H59*100</f>
        <v>300</v>
      </c>
      <c r="T59">
        <f aca="true" t="shared" si="23" ref="T59:T65">AVERAGE(R59:S59)</f>
        <v>260</v>
      </c>
      <c r="U59">
        <f aca="true" t="shared" si="24" ref="U59:U65">LOG10(T59+1)</f>
        <v>2.416640507338281</v>
      </c>
    </row>
    <row r="60" spans="1:21" ht="12.75">
      <c r="A60">
        <v>14990</v>
      </c>
      <c r="B60" t="s">
        <v>14</v>
      </c>
      <c r="C60" t="s">
        <v>22</v>
      </c>
      <c r="D60" t="s">
        <v>18</v>
      </c>
      <c r="E60" t="s">
        <v>31</v>
      </c>
      <c r="F60" s="5">
        <v>0</v>
      </c>
      <c r="H60">
        <v>0</v>
      </c>
      <c r="I60">
        <v>0</v>
      </c>
      <c r="J60">
        <v>0</v>
      </c>
      <c r="K60">
        <v>0</v>
      </c>
      <c r="R60">
        <f t="shared" si="21"/>
        <v>0</v>
      </c>
      <c r="S60">
        <f t="shared" si="22"/>
        <v>0</v>
      </c>
      <c r="T60">
        <f t="shared" si="23"/>
        <v>0</v>
      </c>
      <c r="U60">
        <f t="shared" si="24"/>
        <v>0</v>
      </c>
    </row>
    <row r="61" spans="1:21" ht="12.75">
      <c r="A61">
        <v>14991</v>
      </c>
      <c r="B61" t="s">
        <v>14</v>
      </c>
      <c r="C61" t="s">
        <v>22</v>
      </c>
      <c r="D61" t="s">
        <v>18</v>
      </c>
      <c r="E61" t="s">
        <v>31</v>
      </c>
      <c r="F61" s="5">
        <v>0</v>
      </c>
      <c r="H61">
        <v>0</v>
      </c>
      <c r="I61">
        <v>0</v>
      </c>
      <c r="J61">
        <v>0</v>
      </c>
      <c r="K61">
        <v>0</v>
      </c>
      <c r="R61">
        <f t="shared" si="21"/>
        <v>0</v>
      </c>
      <c r="S61">
        <f t="shared" si="22"/>
        <v>0</v>
      </c>
      <c r="T61">
        <f t="shared" si="23"/>
        <v>0</v>
      </c>
      <c r="U61">
        <f t="shared" si="24"/>
        <v>0</v>
      </c>
    </row>
    <row r="62" spans="1:21" ht="12.75">
      <c r="A62">
        <v>14992</v>
      </c>
      <c r="B62" t="s">
        <v>14</v>
      </c>
      <c r="C62" t="s">
        <v>22</v>
      </c>
      <c r="D62" t="s">
        <v>18</v>
      </c>
      <c r="E62" t="s">
        <v>31</v>
      </c>
      <c r="F62" s="5">
        <v>0</v>
      </c>
      <c r="H62">
        <v>0</v>
      </c>
      <c r="I62">
        <v>0</v>
      </c>
      <c r="J62">
        <v>0</v>
      </c>
      <c r="K62">
        <v>0</v>
      </c>
      <c r="R62">
        <f t="shared" si="21"/>
        <v>0</v>
      </c>
      <c r="S62">
        <f t="shared" si="22"/>
        <v>0</v>
      </c>
      <c r="T62">
        <f t="shared" si="23"/>
        <v>0</v>
      </c>
      <c r="U62">
        <f t="shared" si="24"/>
        <v>0</v>
      </c>
    </row>
    <row r="63" spans="1:21" ht="12.75">
      <c r="A63">
        <v>14993</v>
      </c>
      <c r="B63" t="s">
        <v>14</v>
      </c>
      <c r="C63" t="s">
        <v>22</v>
      </c>
      <c r="D63" t="s">
        <v>18</v>
      </c>
      <c r="E63" t="s">
        <v>31</v>
      </c>
      <c r="F63" s="5">
        <v>8</v>
      </c>
      <c r="H63">
        <v>0</v>
      </c>
      <c r="I63">
        <v>0</v>
      </c>
      <c r="J63">
        <v>0</v>
      </c>
      <c r="K63">
        <v>0</v>
      </c>
      <c r="R63">
        <f t="shared" si="21"/>
        <v>80</v>
      </c>
      <c r="S63">
        <f t="shared" si="22"/>
        <v>0</v>
      </c>
      <c r="T63">
        <f t="shared" si="23"/>
        <v>40</v>
      </c>
      <c r="U63">
        <f t="shared" si="24"/>
        <v>1.6127838567197355</v>
      </c>
    </row>
    <row r="64" spans="1:21" ht="12.75">
      <c r="A64">
        <v>14994</v>
      </c>
      <c r="B64" t="s">
        <v>14</v>
      </c>
      <c r="C64" t="s">
        <v>22</v>
      </c>
      <c r="D64" t="s">
        <v>18</v>
      </c>
      <c r="E64" t="s">
        <v>31</v>
      </c>
      <c r="F64" s="5">
        <v>71</v>
      </c>
      <c r="H64">
        <v>11</v>
      </c>
      <c r="I64">
        <v>3</v>
      </c>
      <c r="J64">
        <v>0</v>
      </c>
      <c r="K64">
        <v>0</v>
      </c>
      <c r="R64">
        <f t="shared" si="21"/>
        <v>710</v>
      </c>
      <c r="S64">
        <f t="shared" si="22"/>
        <v>1100</v>
      </c>
      <c r="T64">
        <f t="shared" si="23"/>
        <v>905</v>
      </c>
      <c r="U64">
        <f t="shared" si="24"/>
        <v>2.957128197676813</v>
      </c>
    </row>
    <row r="65" spans="1:21" ht="12.75">
      <c r="A65">
        <v>14995</v>
      </c>
      <c r="B65" t="s">
        <v>14</v>
      </c>
      <c r="C65" t="s">
        <v>22</v>
      </c>
      <c r="D65" t="s">
        <v>18</v>
      </c>
      <c r="E65" t="s">
        <v>31</v>
      </c>
      <c r="F65" s="5">
        <v>3</v>
      </c>
      <c r="H65">
        <v>2</v>
      </c>
      <c r="I65">
        <v>0</v>
      </c>
      <c r="J65">
        <v>0</v>
      </c>
      <c r="K65">
        <v>0</v>
      </c>
      <c r="R65">
        <f t="shared" si="21"/>
        <v>30</v>
      </c>
      <c r="S65">
        <f t="shared" si="22"/>
        <v>200</v>
      </c>
      <c r="T65">
        <f t="shared" si="23"/>
        <v>115</v>
      </c>
      <c r="U65">
        <f t="shared" si="24"/>
        <v>2.0644579892269186</v>
      </c>
    </row>
    <row r="67" spans="1:21" ht="12.75">
      <c r="A67">
        <v>14996</v>
      </c>
      <c r="B67" t="s">
        <v>14</v>
      </c>
      <c r="C67" t="s">
        <v>22</v>
      </c>
      <c r="D67" t="s">
        <v>19</v>
      </c>
      <c r="E67" t="s">
        <v>32</v>
      </c>
      <c r="F67" s="5">
        <v>210</v>
      </c>
      <c r="H67">
        <v>50</v>
      </c>
      <c r="I67">
        <v>6</v>
      </c>
      <c r="J67">
        <v>2</v>
      </c>
      <c r="K67">
        <v>0</v>
      </c>
      <c r="M67">
        <v>0</v>
      </c>
      <c r="N67">
        <v>0</v>
      </c>
      <c r="O67">
        <v>0</v>
      </c>
      <c r="P67">
        <v>0</v>
      </c>
      <c r="R67">
        <f aca="true" t="shared" si="25" ref="R67:R73">H67*100</f>
        <v>5000</v>
      </c>
      <c r="S67">
        <f aca="true" t="shared" si="26" ref="S67:S73">I67*1000</f>
        <v>6000</v>
      </c>
      <c r="T67">
        <f aca="true" t="shared" si="27" ref="T67:T73">AVERAGE(R67:S67)</f>
        <v>5500</v>
      </c>
      <c r="U67">
        <f aca="true" t="shared" si="28" ref="U67:U73">LOG10(T67+1)</f>
        <v>3.740441644949766</v>
      </c>
    </row>
    <row r="68" spans="1:21" ht="12.75">
      <c r="A68">
        <v>14997</v>
      </c>
      <c r="B68" t="s">
        <v>14</v>
      </c>
      <c r="C68" t="s">
        <v>22</v>
      </c>
      <c r="D68" t="s">
        <v>19</v>
      </c>
      <c r="E68" t="s">
        <v>32</v>
      </c>
      <c r="F68" s="5">
        <v>0</v>
      </c>
      <c r="H68">
        <v>0</v>
      </c>
      <c r="I68">
        <v>0</v>
      </c>
      <c r="J68">
        <v>0</v>
      </c>
      <c r="K68">
        <v>0</v>
      </c>
      <c r="M68">
        <v>0</v>
      </c>
      <c r="N68">
        <v>0</v>
      </c>
      <c r="O68">
        <v>0</v>
      </c>
      <c r="P68">
        <v>0</v>
      </c>
      <c r="R68">
        <f t="shared" si="25"/>
        <v>0</v>
      </c>
      <c r="S68">
        <f t="shared" si="26"/>
        <v>0</v>
      </c>
      <c r="T68">
        <f t="shared" si="27"/>
        <v>0</v>
      </c>
      <c r="U68">
        <f t="shared" si="28"/>
        <v>0</v>
      </c>
    </row>
    <row r="69" spans="1:21" ht="12.75">
      <c r="A69">
        <v>14998</v>
      </c>
      <c r="B69" t="s">
        <v>14</v>
      </c>
      <c r="C69" t="s">
        <v>22</v>
      </c>
      <c r="D69" t="s">
        <v>19</v>
      </c>
      <c r="E69" t="s">
        <v>32</v>
      </c>
      <c r="F69" s="5">
        <v>88</v>
      </c>
      <c r="H69">
        <v>18</v>
      </c>
      <c r="I69">
        <v>2</v>
      </c>
      <c r="J69">
        <v>0</v>
      </c>
      <c r="K69">
        <v>0</v>
      </c>
      <c r="M69">
        <v>0</v>
      </c>
      <c r="N69">
        <v>0</v>
      </c>
      <c r="O69">
        <v>0</v>
      </c>
      <c r="P69">
        <v>0</v>
      </c>
      <c r="R69">
        <f t="shared" si="25"/>
        <v>1800</v>
      </c>
      <c r="S69">
        <f t="shared" si="26"/>
        <v>2000</v>
      </c>
      <c r="T69">
        <f t="shared" si="27"/>
        <v>1900</v>
      </c>
      <c r="U69">
        <f t="shared" si="28"/>
        <v>3.278982116865443</v>
      </c>
    </row>
    <row r="70" spans="1:21" ht="12.75">
      <c r="A70">
        <v>14999</v>
      </c>
      <c r="B70" t="s">
        <v>14</v>
      </c>
      <c r="C70" t="s">
        <v>22</v>
      </c>
      <c r="D70" t="s">
        <v>19</v>
      </c>
      <c r="E70" t="s">
        <v>32</v>
      </c>
      <c r="F70" s="5">
        <v>0</v>
      </c>
      <c r="H70">
        <v>0</v>
      </c>
      <c r="I70">
        <v>0</v>
      </c>
      <c r="J70">
        <v>0</v>
      </c>
      <c r="K70">
        <v>0</v>
      </c>
      <c r="M70">
        <v>0</v>
      </c>
      <c r="N70">
        <v>0</v>
      </c>
      <c r="O70">
        <v>0</v>
      </c>
      <c r="P70">
        <v>0</v>
      </c>
      <c r="R70">
        <f t="shared" si="25"/>
        <v>0</v>
      </c>
      <c r="S70">
        <f t="shared" si="26"/>
        <v>0</v>
      </c>
      <c r="T70">
        <f t="shared" si="27"/>
        <v>0</v>
      </c>
      <c r="U70">
        <f t="shared" si="28"/>
        <v>0</v>
      </c>
    </row>
    <row r="71" spans="1:21" ht="12.75">
      <c r="A71">
        <v>15000</v>
      </c>
      <c r="B71" t="s">
        <v>14</v>
      </c>
      <c r="C71" t="s">
        <v>22</v>
      </c>
      <c r="D71" t="s">
        <v>19</v>
      </c>
      <c r="E71" t="s">
        <v>32</v>
      </c>
      <c r="F71" s="5">
        <v>189</v>
      </c>
      <c r="H71">
        <v>31</v>
      </c>
      <c r="I71">
        <v>5</v>
      </c>
      <c r="J71">
        <v>0</v>
      </c>
      <c r="K71">
        <v>0</v>
      </c>
      <c r="M71">
        <v>0</v>
      </c>
      <c r="N71">
        <v>0</v>
      </c>
      <c r="O71">
        <v>0</v>
      </c>
      <c r="P71">
        <v>0</v>
      </c>
      <c r="R71">
        <f t="shared" si="25"/>
        <v>3100</v>
      </c>
      <c r="T71">
        <f t="shared" si="27"/>
        <v>3100</v>
      </c>
      <c r="U71">
        <f t="shared" si="28"/>
        <v>3.4915017662373264</v>
      </c>
    </row>
    <row r="72" spans="1:21" ht="12.75">
      <c r="A72">
        <v>15001</v>
      </c>
      <c r="B72" t="s">
        <v>14</v>
      </c>
      <c r="C72" t="s">
        <v>22</v>
      </c>
      <c r="D72" t="s">
        <v>19</v>
      </c>
      <c r="E72" t="s">
        <v>32</v>
      </c>
      <c r="F72" s="5">
        <v>165</v>
      </c>
      <c r="H72">
        <v>55</v>
      </c>
      <c r="I72">
        <v>5</v>
      </c>
      <c r="J72">
        <v>0</v>
      </c>
      <c r="K72">
        <v>0</v>
      </c>
      <c r="M72">
        <v>0</v>
      </c>
      <c r="N72">
        <v>0</v>
      </c>
      <c r="O72">
        <v>0</v>
      </c>
      <c r="P72">
        <v>0</v>
      </c>
      <c r="R72">
        <f t="shared" si="25"/>
        <v>5500</v>
      </c>
      <c r="S72">
        <f t="shared" si="26"/>
        <v>5000</v>
      </c>
      <c r="T72">
        <f t="shared" si="27"/>
        <v>5250</v>
      </c>
      <c r="U72">
        <f t="shared" si="28"/>
        <v>3.720242018287057</v>
      </c>
    </row>
    <row r="73" spans="1:21" ht="12.75">
      <c r="A73">
        <v>15002</v>
      </c>
      <c r="B73" t="s">
        <v>14</v>
      </c>
      <c r="C73" t="s">
        <v>22</v>
      </c>
      <c r="D73" t="s">
        <v>19</v>
      </c>
      <c r="E73" t="s">
        <v>32</v>
      </c>
      <c r="F73" s="5">
        <v>300</v>
      </c>
      <c r="H73">
        <v>68</v>
      </c>
      <c r="I73">
        <v>15</v>
      </c>
      <c r="J73">
        <v>5</v>
      </c>
      <c r="K73">
        <v>0</v>
      </c>
      <c r="M73">
        <v>0</v>
      </c>
      <c r="N73">
        <v>0</v>
      </c>
      <c r="O73">
        <v>0</v>
      </c>
      <c r="P73">
        <v>0</v>
      </c>
      <c r="R73">
        <f t="shared" si="25"/>
        <v>6800</v>
      </c>
      <c r="S73">
        <f t="shared" si="26"/>
        <v>15000</v>
      </c>
      <c r="T73">
        <f t="shared" si="27"/>
        <v>10900</v>
      </c>
      <c r="U73">
        <f t="shared" si="28"/>
        <v>4.0374663396435</v>
      </c>
    </row>
    <row r="75" spans="1:21" ht="12.75">
      <c r="A75">
        <v>15003</v>
      </c>
      <c r="B75" t="s">
        <v>14</v>
      </c>
      <c r="C75" t="s">
        <v>22</v>
      </c>
      <c r="D75" t="s">
        <v>20</v>
      </c>
      <c r="E75" t="s">
        <v>33</v>
      </c>
      <c r="F75" s="5" t="s">
        <v>61</v>
      </c>
      <c r="H75" t="s">
        <v>61</v>
      </c>
      <c r="I75" t="s">
        <v>61</v>
      </c>
      <c r="J75" t="s">
        <v>61</v>
      </c>
      <c r="K75" t="s">
        <v>61</v>
      </c>
      <c r="M75" t="s">
        <v>61</v>
      </c>
      <c r="N75">
        <v>92</v>
      </c>
      <c r="O75">
        <v>35</v>
      </c>
      <c r="P75">
        <v>2</v>
      </c>
      <c r="R75">
        <f>N75*10^6</f>
        <v>92000000</v>
      </c>
      <c r="S75">
        <f>O75*10^7</f>
        <v>350000000</v>
      </c>
      <c r="T75">
        <f aca="true" t="shared" si="29" ref="T75:T80">AVERAGE(R75:S75)</f>
        <v>221000000</v>
      </c>
      <c r="U75">
        <f aca="true" t="shared" si="30" ref="U75:U80">LOG10(T75+1)</f>
        <v>8.344392275650245</v>
      </c>
    </row>
    <row r="76" spans="1:21" ht="12.75">
      <c r="A76">
        <v>15004</v>
      </c>
      <c r="B76" t="s">
        <v>14</v>
      </c>
      <c r="C76" t="s">
        <v>22</v>
      </c>
      <c r="D76" t="s">
        <v>20</v>
      </c>
      <c r="E76" t="s">
        <v>33</v>
      </c>
      <c r="F76" s="5" t="s">
        <v>62</v>
      </c>
      <c r="H76">
        <v>63</v>
      </c>
      <c r="I76">
        <v>13</v>
      </c>
      <c r="J76">
        <v>0</v>
      </c>
      <c r="K76">
        <v>0</v>
      </c>
      <c r="M76">
        <v>0</v>
      </c>
      <c r="N76">
        <v>0</v>
      </c>
      <c r="O76">
        <v>0</v>
      </c>
      <c r="P76">
        <v>0</v>
      </c>
      <c r="R76">
        <f>H76*100</f>
        <v>6300</v>
      </c>
      <c r="S76">
        <f>I76*1000</f>
        <v>13000</v>
      </c>
      <c r="T76">
        <f t="shared" si="29"/>
        <v>9650</v>
      </c>
      <c r="U76">
        <f t="shared" si="30"/>
        <v>3.9845723156216324</v>
      </c>
    </row>
    <row r="77" spans="1:21" ht="12.75">
      <c r="A77">
        <v>15005</v>
      </c>
      <c r="B77" t="s">
        <v>14</v>
      </c>
      <c r="C77" t="s">
        <v>22</v>
      </c>
      <c r="D77" t="s">
        <v>20</v>
      </c>
      <c r="E77" t="s">
        <v>33</v>
      </c>
      <c r="F77" s="5">
        <v>155</v>
      </c>
      <c r="H77">
        <v>35</v>
      </c>
      <c r="I77">
        <v>4</v>
      </c>
      <c r="J77">
        <v>0</v>
      </c>
      <c r="K77">
        <v>0</v>
      </c>
      <c r="M77">
        <v>0</v>
      </c>
      <c r="N77">
        <v>0</v>
      </c>
      <c r="O77">
        <v>0</v>
      </c>
      <c r="P77">
        <v>0</v>
      </c>
      <c r="R77">
        <f>H77*100</f>
        <v>3500</v>
      </c>
      <c r="S77">
        <f>I77*1000</f>
        <v>4000</v>
      </c>
      <c r="T77">
        <f t="shared" si="29"/>
        <v>3750</v>
      </c>
      <c r="U77">
        <f t="shared" si="30"/>
        <v>3.574147064150723</v>
      </c>
    </row>
    <row r="78" spans="1:21" ht="12.75">
      <c r="A78">
        <v>15006</v>
      </c>
      <c r="B78" t="s">
        <v>14</v>
      </c>
      <c r="C78" t="s">
        <v>22</v>
      </c>
      <c r="D78" t="s">
        <v>20</v>
      </c>
      <c r="E78" t="s">
        <v>33</v>
      </c>
      <c r="F78" s="5" t="s">
        <v>61</v>
      </c>
      <c r="H78" t="s">
        <v>61</v>
      </c>
      <c r="I78" t="s">
        <v>61</v>
      </c>
      <c r="J78" t="s">
        <v>61</v>
      </c>
      <c r="K78">
        <v>72</v>
      </c>
      <c r="M78">
        <v>58</v>
      </c>
      <c r="N78">
        <v>14</v>
      </c>
      <c r="O78">
        <v>1</v>
      </c>
      <c r="P78">
        <v>0</v>
      </c>
      <c r="R78">
        <f>M78*100000</f>
        <v>5800000</v>
      </c>
      <c r="S78">
        <f>N78*10^6</f>
        <v>14000000</v>
      </c>
      <c r="T78">
        <f t="shared" si="29"/>
        <v>9900000</v>
      </c>
      <c r="U78">
        <f t="shared" si="30"/>
        <v>6.9956352384656775</v>
      </c>
    </row>
    <row r="79" spans="1:21" ht="12.75">
      <c r="A79">
        <v>15007</v>
      </c>
      <c r="B79" t="s">
        <v>14</v>
      </c>
      <c r="C79" t="s">
        <v>22</v>
      </c>
      <c r="D79" t="s">
        <v>20</v>
      </c>
      <c r="E79" t="s">
        <v>33</v>
      </c>
      <c r="F79" s="5" t="s">
        <v>61</v>
      </c>
      <c r="H79" t="s">
        <v>61</v>
      </c>
      <c r="I79" t="s">
        <v>61</v>
      </c>
      <c r="J79" t="s">
        <v>61</v>
      </c>
      <c r="K79" t="s">
        <v>61</v>
      </c>
      <c r="M79" t="s">
        <v>61</v>
      </c>
      <c r="N79">
        <v>117</v>
      </c>
      <c r="O79">
        <v>40</v>
      </c>
      <c r="P79">
        <v>8</v>
      </c>
      <c r="S79">
        <f>O79*10^7</f>
        <v>400000000</v>
      </c>
      <c r="T79">
        <f t="shared" si="29"/>
        <v>400000000</v>
      </c>
      <c r="U79">
        <f t="shared" si="30"/>
        <v>8.602059992413698</v>
      </c>
    </row>
    <row r="80" spans="1:21" ht="12.75">
      <c r="A80">
        <v>15008</v>
      </c>
      <c r="B80" t="s">
        <v>14</v>
      </c>
      <c r="C80" t="s">
        <v>22</v>
      </c>
      <c r="D80" t="s">
        <v>20</v>
      </c>
      <c r="E80" t="s">
        <v>33</v>
      </c>
      <c r="F80" s="5" t="s">
        <v>61</v>
      </c>
      <c r="H80" t="s">
        <v>61</v>
      </c>
      <c r="I80">
        <v>93</v>
      </c>
      <c r="J80">
        <v>25</v>
      </c>
      <c r="K80">
        <v>4</v>
      </c>
      <c r="M80">
        <v>0</v>
      </c>
      <c r="N80">
        <v>0</v>
      </c>
      <c r="O80">
        <v>0</v>
      </c>
      <c r="P80">
        <v>0</v>
      </c>
      <c r="R80">
        <f>I80*1000</f>
        <v>93000</v>
      </c>
      <c r="S80">
        <f>+J80*10000</f>
        <v>250000</v>
      </c>
      <c r="T80">
        <f t="shared" si="29"/>
        <v>171500</v>
      </c>
      <c r="U80">
        <f t="shared" si="30"/>
        <v>5.234266656700747</v>
      </c>
    </row>
    <row r="81" spans="1:6" ht="12.75">
      <c r="A81">
        <v>15009</v>
      </c>
      <c r="B81" t="s">
        <v>14</v>
      </c>
      <c r="C81" t="s">
        <v>22</v>
      </c>
      <c r="D81" t="s">
        <v>20</v>
      </c>
      <c r="E81" t="s">
        <v>33</v>
      </c>
      <c r="F81" s="5" t="s">
        <v>63</v>
      </c>
    </row>
    <row r="84" spans="1:21" ht="12.75">
      <c r="A84">
        <v>15056</v>
      </c>
      <c r="B84" t="s">
        <v>23</v>
      </c>
      <c r="C84" t="s">
        <v>15</v>
      </c>
      <c r="D84" t="s">
        <v>16</v>
      </c>
      <c r="E84" t="s">
        <v>34</v>
      </c>
      <c r="F84" s="5">
        <v>0</v>
      </c>
      <c r="H84">
        <v>0</v>
      </c>
      <c r="I84">
        <v>0</v>
      </c>
      <c r="J84">
        <v>0</v>
      </c>
      <c r="K84">
        <v>0</v>
      </c>
      <c r="U84">
        <f>LOG10(T84+1)</f>
        <v>0</v>
      </c>
    </row>
    <row r="85" spans="1:21" ht="12.75">
      <c r="A85">
        <v>15057</v>
      </c>
      <c r="B85" t="s">
        <v>23</v>
      </c>
      <c r="C85" t="s">
        <v>15</v>
      </c>
      <c r="D85" t="s">
        <v>16</v>
      </c>
      <c r="E85" t="s">
        <v>34</v>
      </c>
      <c r="F85" s="5">
        <v>0</v>
      </c>
      <c r="H85">
        <v>0</v>
      </c>
      <c r="I85">
        <v>0</v>
      </c>
      <c r="J85">
        <v>0</v>
      </c>
      <c r="K85">
        <v>0</v>
      </c>
      <c r="U85">
        <f>LOG10(T85+1)</f>
        <v>0</v>
      </c>
    </row>
    <row r="86" spans="1:21" ht="12.75">
      <c r="A86">
        <v>15058</v>
      </c>
      <c r="B86" t="s">
        <v>23</v>
      </c>
      <c r="C86" t="s">
        <v>15</v>
      </c>
      <c r="D86" t="s">
        <v>16</v>
      </c>
      <c r="E86" t="s">
        <v>34</v>
      </c>
      <c r="F86" s="5">
        <v>0</v>
      </c>
      <c r="H86">
        <v>0</v>
      </c>
      <c r="I86">
        <v>0</v>
      </c>
      <c r="J86">
        <v>0</v>
      </c>
      <c r="K86">
        <v>0</v>
      </c>
      <c r="U86">
        <f>LOG10(T86+1)</f>
        <v>0</v>
      </c>
    </row>
    <row r="88" spans="1:21" ht="12.75">
      <c r="A88">
        <v>15059</v>
      </c>
      <c r="B88" t="s">
        <v>23</v>
      </c>
      <c r="C88" t="s">
        <v>15</v>
      </c>
      <c r="D88" t="s">
        <v>18</v>
      </c>
      <c r="E88" t="s">
        <v>35</v>
      </c>
      <c r="F88" s="5">
        <v>2</v>
      </c>
      <c r="H88">
        <v>0</v>
      </c>
      <c r="I88">
        <v>0</v>
      </c>
      <c r="J88">
        <v>0</v>
      </c>
      <c r="K88">
        <v>0</v>
      </c>
      <c r="R88">
        <f aca="true" t="shared" si="31" ref="R88:R94">F88*10</f>
        <v>20</v>
      </c>
      <c r="T88">
        <f aca="true" t="shared" si="32" ref="T88:T94">AVERAGE(R88:S88)</f>
        <v>20</v>
      </c>
      <c r="U88">
        <f aca="true" t="shared" si="33" ref="U88:U94">LOG10(T88+1)</f>
        <v>1.3222192947339193</v>
      </c>
    </row>
    <row r="89" spans="1:21" ht="12.75">
      <c r="A89">
        <v>15060</v>
      </c>
      <c r="B89" t="s">
        <v>23</v>
      </c>
      <c r="C89" t="s">
        <v>15</v>
      </c>
      <c r="D89" t="s">
        <v>18</v>
      </c>
      <c r="E89" t="s">
        <v>35</v>
      </c>
      <c r="F89" s="5">
        <v>4</v>
      </c>
      <c r="H89">
        <v>1</v>
      </c>
      <c r="I89">
        <v>0</v>
      </c>
      <c r="J89">
        <v>0</v>
      </c>
      <c r="K89">
        <v>0</v>
      </c>
      <c r="R89">
        <f t="shared" si="31"/>
        <v>40</v>
      </c>
      <c r="S89">
        <f>H89*100</f>
        <v>100</v>
      </c>
      <c r="T89">
        <f t="shared" si="32"/>
        <v>70</v>
      </c>
      <c r="U89">
        <f t="shared" si="33"/>
        <v>1.8512583487190752</v>
      </c>
    </row>
    <row r="90" spans="1:21" ht="12.75">
      <c r="A90">
        <v>15061</v>
      </c>
      <c r="B90" t="s">
        <v>23</v>
      </c>
      <c r="C90" t="s">
        <v>15</v>
      </c>
      <c r="D90" t="s">
        <v>18</v>
      </c>
      <c r="E90" t="s">
        <v>35</v>
      </c>
      <c r="F90" s="5">
        <v>18</v>
      </c>
      <c r="H90">
        <v>2</v>
      </c>
      <c r="I90">
        <v>1</v>
      </c>
      <c r="J90">
        <v>0</v>
      </c>
      <c r="K90">
        <v>0</v>
      </c>
      <c r="R90">
        <f t="shared" si="31"/>
        <v>180</v>
      </c>
      <c r="S90">
        <f>H90*100</f>
        <v>200</v>
      </c>
      <c r="T90">
        <f t="shared" si="32"/>
        <v>190</v>
      </c>
      <c r="U90">
        <f t="shared" si="33"/>
        <v>2.2810333672477277</v>
      </c>
    </row>
    <row r="91" spans="1:21" ht="12.75">
      <c r="A91">
        <v>15062</v>
      </c>
      <c r="B91" t="s">
        <v>23</v>
      </c>
      <c r="C91" t="s">
        <v>15</v>
      </c>
      <c r="D91" t="s">
        <v>18</v>
      </c>
      <c r="E91" t="s">
        <v>35</v>
      </c>
      <c r="F91" s="5">
        <v>1</v>
      </c>
      <c r="H91">
        <v>0</v>
      </c>
      <c r="I91">
        <v>0</v>
      </c>
      <c r="J91">
        <v>0</v>
      </c>
      <c r="K91">
        <v>0</v>
      </c>
      <c r="R91">
        <f t="shared" si="31"/>
        <v>10</v>
      </c>
      <c r="T91">
        <f t="shared" si="32"/>
        <v>10</v>
      </c>
      <c r="U91">
        <f t="shared" si="33"/>
        <v>1.0413926851582251</v>
      </c>
    </row>
    <row r="92" spans="1:21" ht="12.75">
      <c r="A92">
        <v>15063</v>
      </c>
      <c r="B92" t="s">
        <v>23</v>
      </c>
      <c r="C92" t="s">
        <v>15</v>
      </c>
      <c r="D92" t="s">
        <v>18</v>
      </c>
      <c r="E92" t="s">
        <v>35</v>
      </c>
      <c r="F92" s="5">
        <v>7</v>
      </c>
      <c r="H92">
        <v>1</v>
      </c>
      <c r="I92">
        <v>0</v>
      </c>
      <c r="J92">
        <v>0</v>
      </c>
      <c r="K92">
        <v>0</v>
      </c>
      <c r="R92">
        <f t="shared" si="31"/>
        <v>70</v>
      </c>
      <c r="S92">
        <f>H92*100</f>
        <v>100</v>
      </c>
      <c r="T92">
        <f t="shared" si="32"/>
        <v>85</v>
      </c>
      <c r="U92">
        <f t="shared" si="33"/>
        <v>1.9344984512435677</v>
      </c>
    </row>
    <row r="93" spans="1:21" ht="12.75">
      <c r="A93">
        <v>15064</v>
      </c>
      <c r="B93" t="s">
        <v>23</v>
      </c>
      <c r="C93" t="s">
        <v>15</v>
      </c>
      <c r="D93" t="s">
        <v>18</v>
      </c>
      <c r="E93" t="s">
        <v>35</v>
      </c>
      <c r="F93" s="5">
        <v>1</v>
      </c>
      <c r="H93">
        <v>0</v>
      </c>
      <c r="I93">
        <v>0</v>
      </c>
      <c r="J93">
        <v>0</v>
      </c>
      <c r="K93">
        <v>0</v>
      </c>
      <c r="R93">
        <f t="shared" si="31"/>
        <v>10</v>
      </c>
      <c r="T93">
        <f t="shared" si="32"/>
        <v>10</v>
      </c>
      <c r="U93">
        <f t="shared" si="33"/>
        <v>1.0413926851582251</v>
      </c>
    </row>
    <row r="94" spans="1:21" ht="12.75">
      <c r="A94">
        <v>15065</v>
      </c>
      <c r="B94" t="s">
        <v>23</v>
      </c>
      <c r="C94" t="s">
        <v>15</v>
      </c>
      <c r="D94" t="s">
        <v>18</v>
      </c>
      <c r="E94" t="s">
        <v>35</v>
      </c>
      <c r="F94" s="5">
        <v>4</v>
      </c>
      <c r="H94">
        <v>0</v>
      </c>
      <c r="I94">
        <v>0</v>
      </c>
      <c r="J94">
        <v>0</v>
      </c>
      <c r="K94">
        <v>0</v>
      </c>
      <c r="R94">
        <f t="shared" si="31"/>
        <v>40</v>
      </c>
      <c r="T94">
        <f t="shared" si="32"/>
        <v>40</v>
      </c>
      <c r="U94">
        <f t="shared" si="33"/>
        <v>1.6127838567197355</v>
      </c>
    </row>
    <row r="96" spans="1:21" ht="12.75">
      <c r="A96">
        <v>15066</v>
      </c>
      <c r="B96" t="s">
        <v>23</v>
      </c>
      <c r="C96" t="s">
        <v>15</v>
      </c>
      <c r="D96" t="s">
        <v>19</v>
      </c>
      <c r="E96" t="s">
        <v>36</v>
      </c>
      <c r="F96" s="5">
        <v>91</v>
      </c>
      <c r="H96">
        <v>13</v>
      </c>
      <c r="I96">
        <v>3</v>
      </c>
      <c r="J96">
        <v>0</v>
      </c>
      <c r="K96">
        <v>0</v>
      </c>
      <c r="S96">
        <f aca="true" t="shared" si="34" ref="S96:S102">H96*100</f>
        <v>1300</v>
      </c>
      <c r="T96">
        <f aca="true" t="shared" si="35" ref="T96:T102">AVERAGE(R96:S96)</f>
        <v>1300</v>
      </c>
      <c r="U96">
        <f aca="true" t="shared" si="36" ref="U96:U102">LOG10(T96+1)</f>
        <v>3.1142772965615864</v>
      </c>
    </row>
    <row r="97" spans="1:21" ht="12.75">
      <c r="A97">
        <v>15067</v>
      </c>
      <c r="B97" t="s">
        <v>23</v>
      </c>
      <c r="C97" t="s">
        <v>15</v>
      </c>
      <c r="D97" t="s">
        <v>19</v>
      </c>
      <c r="E97" t="s">
        <v>36</v>
      </c>
      <c r="F97" s="5">
        <v>131</v>
      </c>
      <c r="H97">
        <v>26</v>
      </c>
      <c r="I97">
        <v>2</v>
      </c>
      <c r="J97">
        <v>1</v>
      </c>
      <c r="K97">
        <v>0</v>
      </c>
      <c r="R97">
        <f aca="true" t="shared" si="37" ref="R97:R102">F97*10</f>
        <v>1310</v>
      </c>
      <c r="S97">
        <f t="shared" si="34"/>
        <v>2600</v>
      </c>
      <c r="T97">
        <f t="shared" si="35"/>
        <v>1955</v>
      </c>
      <c r="U97">
        <f t="shared" si="36"/>
        <v>3.291368850451583</v>
      </c>
    </row>
    <row r="98" spans="1:21" ht="12.75">
      <c r="A98">
        <v>15068</v>
      </c>
      <c r="B98" t="s">
        <v>23</v>
      </c>
      <c r="C98" t="s">
        <v>15</v>
      </c>
      <c r="D98" t="s">
        <v>19</v>
      </c>
      <c r="E98" t="s">
        <v>36</v>
      </c>
      <c r="F98" s="5">
        <v>110</v>
      </c>
      <c r="H98">
        <v>4</v>
      </c>
      <c r="I98">
        <v>1</v>
      </c>
      <c r="J98">
        <v>1</v>
      </c>
      <c r="K98">
        <v>0</v>
      </c>
      <c r="R98">
        <f t="shared" si="37"/>
        <v>1100</v>
      </c>
      <c r="S98">
        <f t="shared" si="34"/>
        <v>400</v>
      </c>
      <c r="T98">
        <f t="shared" si="35"/>
        <v>750</v>
      </c>
      <c r="U98">
        <f t="shared" si="36"/>
        <v>2.8756399370041685</v>
      </c>
    </row>
    <row r="99" spans="1:21" ht="12.75">
      <c r="A99">
        <v>15069</v>
      </c>
      <c r="B99" t="s">
        <v>23</v>
      </c>
      <c r="C99" t="s">
        <v>15</v>
      </c>
      <c r="D99" t="s">
        <v>19</v>
      </c>
      <c r="E99" t="s">
        <v>36</v>
      </c>
      <c r="F99" s="5">
        <v>70</v>
      </c>
      <c r="H99">
        <v>6</v>
      </c>
      <c r="I99">
        <v>1</v>
      </c>
      <c r="J99">
        <v>0</v>
      </c>
      <c r="K99">
        <v>0</v>
      </c>
      <c r="R99">
        <f t="shared" si="37"/>
        <v>700</v>
      </c>
      <c r="S99">
        <f t="shared" si="34"/>
        <v>600</v>
      </c>
      <c r="T99">
        <f t="shared" si="35"/>
        <v>650</v>
      </c>
      <c r="U99">
        <f t="shared" si="36"/>
        <v>2.813580988568192</v>
      </c>
    </row>
    <row r="100" spans="1:21" ht="12.75">
      <c r="A100">
        <v>15070</v>
      </c>
      <c r="B100" t="s">
        <v>23</v>
      </c>
      <c r="C100" t="s">
        <v>15</v>
      </c>
      <c r="D100" t="s">
        <v>19</v>
      </c>
      <c r="E100" t="s">
        <v>36</v>
      </c>
      <c r="F100" s="5">
        <v>54</v>
      </c>
      <c r="H100">
        <v>10</v>
      </c>
      <c r="I100">
        <v>1</v>
      </c>
      <c r="J100">
        <v>0</v>
      </c>
      <c r="K100">
        <v>0</v>
      </c>
      <c r="S100">
        <f t="shared" si="34"/>
        <v>1000</v>
      </c>
      <c r="T100">
        <f t="shared" si="35"/>
        <v>1000</v>
      </c>
      <c r="U100">
        <f t="shared" si="36"/>
        <v>3.000434077479319</v>
      </c>
    </row>
    <row r="101" spans="1:21" ht="12.75">
      <c r="A101">
        <v>15071</v>
      </c>
      <c r="B101" t="s">
        <v>23</v>
      </c>
      <c r="C101" t="s">
        <v>15</v>
      </c>
      <c r="D101" t="s">
        <v>19</v>
      </c>
      <c r="E101" t="s">
        <v>36</v>
      </c>
      <c r="F101" s="5">
        <v>23</v>
      </c>
      <c r="H101">
        <v>6</v>
      </c>
      <c r="I101">
        <v>0</v>
      </c>
      <c r="J101">
        <v>0</v>
      </c>
      <c r="K101">
        <v>0</v>
      </c>
      <c r="R101">
        <f t="shared" si="37"/>
        <v>230</v>
      </c>
      <c r="S101">
        <f t="shared" si="34"/>
        <v>600</v>
      </c>
      <c r="T101">
        <f t="shared" si="35"/>
        <v>415</v>
      </c>
      <c r="U101">
        <f t="shared" si="36"/>
        <v>2.6190933306267428</v>
      </c>
    </row>
    <row r="102" spans="1:21" ht="12.75">
      <c r="A102">
        <v>15072</v>
      </c>
      <c r="B102" t="s">
        <v>23</v>
      </c>
      <c r="C102" t="s">
        <v>15</v>
      </c>
      <c r="D102" t="s">
        <v>19</v>
      </c>
      <c r="E102" t="s">
        <v>36</v>
      </c>
      <c r="F102" s="5">
        <v>40</v>
      </c>
      <c r="H102">
        <v>4</v>
      </c>
      <c r="I102">
        <v>0</v>
      </c>
      <c r="J102">
        <v>1</v>
      </c>
      <c r="K102">
        <v>0</v>
      </c>
      <c r="R102">
        <f t="shared" si="37"/>
        <v>400</v>
      </c>
      <c r="S102">
        <f t="shared" si="34"/>
        <v>400</v>
      </c>
      <c r="T102">
        <f t="shared" si="35"/>
        <v>400</v>
      </c>
      <c r="U102">
        <f t="shared" si="36"/>
        <v>2.603144372620182</v>
      </c>
    </row>
    <row r="104" spans="1:21" ht="12.75">
      <c r="A104">
        <v>15073</v>
      </c>
      <c r="B104" t="s">
        <v>23</v>
      </c>
      <c r="C104" t="s">
        <v>15</v>
      </c>
      <c r="D104" t="s">
        <v>20</v>
      </c>
      <c r="E104" t="s">
        <v>37</v>
      </c>
      <c r="F104" s="5" t="s">
        <v>61</v>
      </c>
      <c r="H104">
        <v>93</v>
      </c>
      <c r="I104">
        <v>27</v>
      </c>
      <c r="J104">
        <v>5</v>
      </c>
      <c r="K104">
        <v>1</v>
      </c>
      <c r="R104">
        <f>I104*1000</f>
        <v>27000</v>
      </c>
      <c r="T104">
        <f>AVERAGE(R104:S104)</f>
        <v>27000</v>
      </c>
      <c r="U104">
        <f aca="true" t="shared" si="38" ref="U104:U110">LOG10(T104+1)</f>
        <v>4.431379848841936</v>
      </c>
    </row>
    <row r="105" spans="1:21" ht="12.75">
      <c r="A105">
        <v>15074</v>
      </c>
      <c r="B105" t="s">
        <v>23</v>
      </c>
      <c r="C105" t="s">
        <v>15</v>
      </c>
      <c r="D105" t="s">
        <v>20</v>
      </c>
      <c r="E105" t="s">
        <v>37</v>
      </c>
      <c r="F105" s="5" t="s">
        <v>61</v>
      </c>
      <c r="H105" t="s">
        <v>61</v>
      </c>
      <c r="I105">
        <v>61</v>
      </c>
      <c r="J105">
        <v>7</v>
      </c>
      <c r="K105">
        <v>2</v>
      </c>
      <c r="R105">
        <f aca="true" t="shared" si="39" ref="R105:R110">I105*1000</f>
        <v>61000</v>
      </c>
      <c r="S105">
        <f aca="true" t="shared" si="40" ref="S105:S110">J105*10000</f>
        <v>70000</v>
      </c>
      <c r="T105">
        <f aca="true" t="shared" si="41" ref="T105:T110">AVERAGE(R105:S105)</f>
        <v>65500</v>
      </c>
      <c r="U105">
        <f t="shared" si="38"/>
        <v>4.816247930391275</v>
      </c>
    </row>
    <row r="106" spans="1:21" ht="12.75">
      <c r="A106">
        <v>15075</v>
      </c>
      <c r="B106" t="s">
        <v>23</v>
      </c>
      <c r="C106" t="s">
        <v>15</v>
      </c>
      <c r="D106" t="s">
        <v>20</v>
      </c>
      <c r="E106" t="s">
        <v>37</v>
      </c>
      <c r="F106" s="5" t="s">
        <v>61</v>
      </c>
      <c r="H106">
        <v>150</v>
      </c>
      <c r="I106">
        <v>40</v>
      </c>
      <c r="J106">
        <v>14</v>
      </c>
      <c r="K106">
        <v>0</v>
      </c>
      <c r="R106">
        <f t="shared" si="39"/>
        <v>40000</v>
      </c>
      <c r="T106">
        <f t="shared" si="41"/>
        <v>40000</v>
      </c>
      <c r="U106">
        <f t="shared" si="38"/>
        <v>4.602070848554296</v>
      </c>
    </row>
    <row r="107" spans="1:21" ht="12.75">
      <c r="A107">
        <v>15076</v>
      </c>
      <c r="B107" t="s">
        <v>23</v>
      </c>
      <c r="C107" t="s">
        <v>15</v>
      </c>
      <c r="D107" t="s">
        <v>20</v>
      </c>
      <c r="E107" t="s">
        <v>37</v>
      </c>
      <c r="F107" s="5" t="s">
        <v>64</v>
      </c>
      <c r="H107">
        <v>52</v>
      </c>
      <c r="I107">
        <v>7</v>
      </c>
      <c r="J107">
        <v>0</v>
      </c>
      <c r="K107">
        <v>0</v>
      </c>
      <c r="R107">
        <f>H107*100</f>
        <v>5200</v>
      </c>
      <c r="S107">
        <f t="shared" si="40"/>
        <v>0</v>
      </c>
      <c r="T107">
        <f t="shared" si="41"/>
        <v>2600</v>
      </c>
      <c r="U107">
        <f t="shared" si="38"/>
        <v>3.4151403521958725</v>
      </c>
    </row>
    <row r="108" spans="1:21" ht="12.75">
      <c r="A108">
        <v>15077</v>
      </c>
      <c r="B108" t="s">
        <v>23</v>
      </c>
      <c r="C108" t="s">
        <v>15</v>
      </c>
      <c r="D108" t="s">
        <v>20</v>
      </c>
      <c r="E108" t="s">
        <v>37</v>
      </c>
      <c r="F108" s="5">
        <v>63</v>
      </c>
      <c r="H108">
        <v>3</v>
      </c>
      <c r="I108">
        <v>1</v>
      </c>
      <c r="J108">
        <v>0</v>
      </c>
      <c r="K108">
        <v>0</v>
      </c>
      <c r="R108">
        <f t="shared" si="39"/>
        <v>1000</v>
      </c>
      <c r="S108">
        <f t="shared" si="40"/>
        <v>0</v>
      </c>
      <c r="T108">
        <f t="shared" si="41"/>
        <v>500</v>
      </c>
      <c r="U108">
        <f t="shared" si="38"/>
        <v>2.699837725867246</v>
      </c>
    </row>
    <row r="109" spans="1:21" ht="12.75">
      <c r="A109">
        <v>15078</v>
      </c>
      <c r="B109" t="s">
        <v>23</v>
      </c>
      <c r="C109" t="s">
        <v>15</v>
      </c>
      <c r="D109" t="s">
        <v>20</v>
      </c>
      <c r="E109" t="s">
        <v>37</v>
      </c>
      <c r="F109" s="5" t="s">
        <v>61</v>
      </c>
      <c r="H109">
        <v>140</v>
      </c>
      <c r="I109">
        <v>38</v>
      </c>
      <c r="J109">
        <v>6</v>
      </c>
      <c r="K109">
        <v>1</v>
      </c>
      <c r="R109">
        <f t="shared" si="39"/>
        <v>38000</v>
      </c>
      <c r="T109">
        <f t="shared" si="41"/>
        <v>38000</v>
      </c>
      <c r="U109">
        <f t="shared" si="38"/>
        <v>4.579795025268589</v>
      </c>
    </row>
    <row r="110" spans="1:21" ht="12.75">
      <c r="A110">
        <v>15079</v>
      </c>
      <c r="B110" t="s">
        <v>23</v>
      </c>
      <c r="C110" t="s">
        <v>15</v>
      </c>
      <c r="D110" t="s">
        <v>20</v>
      </c>
      <c r="E110" t="s">
        <v>37</v>
      </c>
      <c r="F110" s="5" t="s">
        <v>61</v>
      </c>
      <c r="H110">
        <v>102</v>
      </c>
      <c r="I110">
        <v>27</v>
      </c>
      <c r="J110">
        <v>3</v>
      </c>
      <c r="K110">
        <v>0</v>
      </c>
      <c r="R110">
        <f t="shared" si="39"/>
        <v>27000</v>
      </c>
      <c r="S110">
        <f t="shared" si="40"/>
        <v>30000</v>
      </c>
      <c r="T110">
        <f t="shared" si="41"/>
        <v>28500</v>
      </c>
      <c r="U110">
        <f t="shared" si="38"/>
        <v>4.45486009814405</v>
      </c>
    </row>
    <row r="112" spans="1:11" ht="12.75">
      <c r="A112">
        <v>15080</v>
      </c>
      <c r="B112" t="s">
        <v>23</v>
      </c>
      <c r="C112" t="s">
        <v>21</v>
      </c>
      <c r="D112" t="s">
        <v>16</v>
      </c>
      <c r="E112" t="s">
        <v>38</v>
      </c>
      <c r="F112" s="5">
        <v>0</v>
      </c>
      <c r="H112">
        <v>0</v>
      </c>
      <c r="I112">
        <v>0</v>
      </c>
      <c r="J112">
        <v>0</v>
      </c>
      <c r="K112">
        <v>0</v>
      </c>
    </row>
    <row r="113" spans="1:11" ht="12.75">
      <c r="A113">
        <v>15081</v>
      </c>
      <c r="B113" t="s">
        <v>23</v>
      </c>
      <c r="C113" t="s">
        <v>21</v>
      </c>
      <c r="D113" t="s">
        <v>16</v>
      </c>
      <c r="E113" t="s">
        <v>38</v>
      </c>
      <c r="F113" s="5">
        <v>0</v>
      </c>
      <c r="H113">
        <v>0</v>
      </c>
      <c r="I113">
        <v>0</v>
      </c>
      <c r="J113">
        <v>0</v>
      </c>
      <c r="K113">
        <v>0</v>
      </c>
    </row>
    <row r="115" spans="1:21" ht="12.75">
      <c r="A115">
        <v>15082</v>
      </c>
      <c r="B115" t="s">
        <v>23</v>
      </c>
      <c r="C115" t="s">
        <v>21</v>
      </c>
      <c r="D115" t="s">
        <v>18</v>
      </c>
      <c r="E115" t="s">
        <v>39</v>
      </c>
      <c r="F115" s="5" t="s">
        <v>65</v>
      </c>
      <c r="H115">
        <v>88</v>
      </c>
      <c r="I115">
        <v>20</v>
      </c>
      <c r="J115">
        <v>1</v>
      </c>
      <c r="K115">
        <v>0</v>
      </c>
      <c r="R115">
        <f>H115*100</f>
        <v>8800</v>
      </c>
      <c r="S115">
        <f>I115*1000</f>
        <v>20000</v>
      </c>
      <c r="T115">
        <f>AVERAGE(R115:S115)</f>
        <v>14400</v>
      </c>
      <c r="U115">
        <f aca="true" t="shared" si="42" ref="U115:U121">LOG10(T115+1)</f>
        <v>4.15839265038712</v>
      </c>
    </row>
    <row r="116" spans="1:21" ht="12.75">
      <c r="A116">
        <v>15083</v>
      </c>
      <c r="B116" t="s">
        <v>23</v>
      </c>
      <c r="C116" t="s">
        <v>21</v>
      </c>
      <c r="D116" t="s">
        <v>18</v>
      </c>
      <c r="E116" t="s">
        <v>39</v>
      </c>
      <c r="F116" s="5" t="s">
        <v>60</v>
      </c>
      <c r="H116">
        <v>23</v>
      </c>
      <c r="I116">
        <v>15</v>
      </c>
      <c r="J116">
        <v>5</v>
      </c>
      <c r="K116">
        <v>1</v>
      </c>
      <c r="R116">
        <f>H116*100</f>
        <v>2300</v>
      </c>
      <c r="S116">
        <f>I116*1000</f>
        <v>15000</v>
      </c>
      <c r="T116">
        <f>AVERAGE(R116:S116)</f>
        <v>8650</v>
      </c>
      <c r="U116">
        <f t="shared" si="42"/>
        <v>3.937066312017428</v>
      </c>
    </row>
    <row r="117" spans="1:21" ht="12.75">
      <c r="A117">
        <v>15084</v>
      </c>
      <c r="B117" t="s">
        <v>23</v>
      </c>
      <c r="C117" t="s">
        <v>21</v>
      </c>
      <c r="D117" t="s">
        <v>18</v>
      </c>
      <c r="E117" t="s">
        <v>39</v>
      </c>
      <c r="F117" s="5">
        <v>74</v>
      </c>
      <c r="H117">
        <v>8</v>
      </c>
      <c r="I117">
        <v>0</v>
      </c>
      <c r="J117">
        <v>0</v>
      </c>
      <c r="K117">
        <v>0</v>
      </c>
      <c r="R117">
        <f>F117*10</f>
        <v>740</v>
      </c>
      <c r="S117">
        <f>H117*100</f>
        <v>800</v>
      </c>
      <c r="T117">
        <f>AVERAGE(S117:S117)</f>
        <v>800</v>
      </c>
      <c r="U117">
        <f t="shared" si="42"/>
        <v>2.9036325160842376</v>
      </c>
    </row>
    <row r="118" spans="1:21" ht="12.75">
      <c r="A118">
        <v>15085</v>
      </c>
      <c r="B118" t="s">
        <v>23</v>
      </c>
      <c r="C118" t="s">
        <v>21</v>
      </c>
      <c r="D118" t="s">
        <v>18</v>
      </c>
      <c r="E118" t="s">
        <v>39</v>
      </c>
      <c r="F118" s="5" t="s">
        <v>66</v>
      </c>
      <c r="H118">
        <v>96</v>
      </c>
      <c r="I118">
        <v>32</v>
      </c>
      <c r="J118">
        <v>3</v>
      </c>
      <c r="K118">
        <v>0</v>
      </c>
      <c r="S118">
        <f>I118*1000</f>
        <v>32000</v>
      </c>
      <c r="T118">
        <f>AVERAGE(R118:S118)</f>
        <v>32000</v>
      </c>
      <c r="U118">
        <f t="shared" si="42"/>
        <v>4.505163549810412</v>
      </c>
    </row>
    <row r="119" spans="1:21" ht="12.75">
      <c r="A119">
        <v>15086</v>
      </c>
      <c r="B119" t="s">
        <v>23</v>
      </c>
      <c r="C119" t="s">
        <v>21</v>
      </c>
      <c r="D119" t="s">
        <v>18</v>
      </c>
      <c r="E119" t="s">
        <v>39</v>
      </c>
      <c r="F119" s="5">
        <v>46</v>
      </c>
      <c r="H119">
        <v>7</v>
      </c>
      <c r="I119">
        <v>1</v>
      </c>
      <c r="J119">
        <v>0</v>
      </c>
      <c r="K119">
        <v>0</v>
      </c>
      <c r="R119">
        <f>H119*100</f>
        <v>700</v>
      </c>
      <c r="T119">
        <f>AVERAGE(R119:S119)</f>
        <v>700</v>
      </c>
      <c r="U119">
        <f t="shared" si="42"/>
        <v>2.8457180179666586</v>
      </c>
    </row>
    <row r="120" spans="1:21" ht="12.75">
      <c r="A120">
        <v>15087</v>
      </c>
      <c r="B120" t="s">
        <v>23</v>
      </c>
      <c r="C120" t="s">
        <v>21</v>
      </c>
      <c r="D120" t="s">
        <v>18</v>
      </c>
      <c r="E120" t="s">
        <v>39</v>
      </c>
      <c r="F120" s="5">
        <v>160</v>
      </c>
      <c r="H120">
        <v>41</v>
      </c>
      <c r="I120">
        <v>3</v>
      </c>
      <c r="J120">
        <v>0</v>
      </c>
      <c r="K120">
        <v>0</v>
      </c>
      <c r="R120">
        <f>H120*100</f>
        <v>4100</v>
      </c>
      <c r="T120">
        <f>AVERAGE(R120:S120)</f>
        <v>4100</v>
      </c>
      <c r="U120">
        <f t="shared" si="42"/>
        <v>3.612889769287485</v>
      </c>
    </row>
    <row r="121" spans="1:21" ht="12.75">
      <c r="A121">
        <v>15088</v>
      </c>
      <c r="B121" t="s">
        <v>23</v>
      </c>
      <c r="C121" t="s">
        <v>21</v>
      </c>
      <c r="D121" t="s">
        <v>18</v>
      </c>
      <c r="E121" t="s">
        <v>39</v>
      </c>
      <c r="F121" s="5">
        <v>26</v>
      </c>
      <c r="H121">
        <v>1</v>
      </c>
      <c r="I121">
        <v>0</v>
      </c>
      <c r="J121">
        <v>0</v>
      </c>
      <c r="K121">
        <v>0</v>
      </c>
      <c r="R121">
        <f>F121*10</f>
        <v>260</v>
      </c>
      <c r="S121">
        <f>H121*100</f>
        <v>100</v>
      </c>
      <c r="T121">
        <f>AVERAGE(S121:S121)</f>
        <v>100</v>
      </c>
      <c r="U121">
        <f t="shared" si="42"/>
        <v>2.0043213737826426</v>
      </c>
    </row>
    <row r="123" spans="1:21" ht="12.75">
      <c r="A123">
        <v>15089</v>
      </c>
      <c r="B123" t="s">
        <v>23</v>
      </c>
      <c r="C123" t="s">
        <v>21</v>
      </c>
      <c r="D123" t="s">
        <v>19</v>
      </c>
      <c r="E123" t="s">
        <v>40</v>
      </c>
      <c r="F123" s="5" t="s">
        <v>61</v>
      </c>
      <c r="H123">
        <v>137</v>
      </c>
      <c r="I123">
        <v>42</v>
      </c>
      <c r="J123">
        <v>5</v>
      </c>
      <c r="K123">
        <v>0</v>
      </c>
      <c r="R123">
        <f>I123*1000</f>
        <v>42000</v>
      </c>
      <c r="T123">
        <f>AVERAGE(R123:S123)</f>
        <v>42000</v>
      </c>
      <c r="U123">
        <f aca="true" t="shared" si="43" ref="U123:U129">LOG10(T123+1)</f>
        <v>4.62325963061961</v>
      </c>
    </row>
    <row r="124" spans="1:21" ht="12.75">
      <c r="A124">
        <v>15090</v>
      </c>
      <c r="B124" t="s">
        <v>23</v>
      </c>
      <c r="C124" t="s">
        <v>21</v>
      </c>
      <c r="D124" t="s">
        <v>19</v>
      </c>
      <c r="E124" t="s">
        <v>40</v>
      </c>
      <c r="F124" s="5">
        <v>113</v>
      </c>
      <c r="H124">
        <v>7</v>
      </c>
      <c r="I124">
        <v>10</v>
      </c>
      <c r="J124">
        <v>0</v>
      </c>
      <c r="K124">
        <v>0</v>
      </c>
      <c r="R124">
        <f aca="true" t="shared" si="44" ref="R124:R129">I124*1000</f>
        <v>10000</v>
      </c>
      <c r="S124">
        <f>J124*10000</f>
        <v>0</v>
      </c>
      <c r="T124">
        <f aca="true" t="shared" si="45" ref="T124:T129">AVERAGE(R124:S124)</f>
        <v>5000</v>
      </c>
      <c r="U124">
        <f t="shared" si="43"/>
        <v>3.699056854547668</v>
      </c>
    </row>
    <row r="125" spans="1:21" ht="12.75">
      <c r="A125">
        <v>15091</v>
      </c>
      <c r="B125" t="s">
        <v>23</v>
      </c>
      <c r="C125" t="s">
        <v>21</v>
      </c>
      <c r="D125" t="s">
        <v>19</v>
      </c>
      <c r="E125" t="s">
        <v>40</v>
      </c>
      <c r="F125" s="5" t="s">
        <v>61</v>
      </c>
      <c r="H125">
        <v>108</v>
      </c>
      <c r="I125">
        <v>42</v>
      </c>
      <c r="J125">
        <v>11</v>
      </c>
      <c r="K125">
        <v>0</v>
      </c>
      <c r="R125">
        <f t="shared" si="44"/>
        <v>42000</v>
      </c>
      <c r="T125">
        <f t="shared" si="45"/>
        <v>42000</v>
      </c>
      <c r="U125">
        <f t="shared" si="43"/>
        <v>4.62325963061961</v>
      </c>
    </row>
    <row r="126" spans="1:21" ht="12.75">
      <c r="A126">
        <v>15092</v>
      </c>
      <c r="B126" t="s">
        <v>23</v>
      </c>
      <c r="C126" t="s">
        <v>21</v>
      </c>
      <c r="D126" t="s">
        <v>19</v>
      </c>
      <c r="E126" t="s">
        <v>40</v>
      </c>
      <c r="F126" s="5" t="s">
        <v>61</v>
      </c>
      <c r="H126">
        <v>78</v>
      </c>
      <c r="I126">
        <v>16</v>
      </c>
      <c r="J126">
        <v>2</v>
      </c>
      <c r="K126">
        <v>0</v>
      </c>
      <c r="R126">
        <f t="shared" si="44"/>
        <v>16000</v>
      </c>
      <c r="T126">
        <f t="shared" si="45"/>
        <v>16000</v>
      </c>
      <c r="U126">
        <f t="shared" si="43"/>
        <v>4.204147125212848</v>
      </c>
    </row>
    <row r="127" spans="1:21" ht="12.75">
      <c r="A127">
        <v>15093</v>
      </c>
      <c r="B127" t="s">
        <v>23</v>
      </c>
      <c r="C127" t="s">
        <v>21</v>
      </c>
      <c r="D127" t="s">
        <v>19</v>
      </c>
      <c r="E127" t="s">
        <v>40</v>
      </c>
      <c r="F127" s="5" t="s">
        <v>61</v>
      </c>
      <c r="H127">
        <v>150</v>
      </c>
      <c r="I127">
        <v>41</v>
      </c>
      <c r="J127">
        <v>8</v>
      </c>
      <c r="K127">
        <v>1</v>
      </c>
      <c r="R127">
        <f t="shared" si="44"/>
        <v>41000</v>
      </c>
      <c r="T127">
        <f t="shared" si="45"/>
        <v>41000</v>
      </c>
      <c r="U127">
        <f t="shared" si="43"/>
        <v>4.6127944491388995</v>
      </c>
    </row>
    <row r="128" spans="1:21" ht="12.75">
      <c r="A128">
        <v>15094</v>
      </c>
      <c r="B128" t="s">
        <v>23</v>
      </c>
      <c r="C128" t="s">
        <v>21</v>
      </c>
      <c r="D128" t="s">
        <v>19</v>
      </c>
      <c r="E128" t="s">
        <v>40</v>
      </c>
      <c r="F128" s="5">
        <v>163</v>
      </c>
      <c r="H128">
        <v>43</v>
      </c>
      <c r="I128">
        <v>4</v>
      </c>
      <c r="J128">
        <v>2</v>
      </c>
      <c r="K128">
        <v>0</v>
      </c>
      <c r="R128">
        <f>H128*10</f>
        <v>430</v>
      </c>
      <c r="T128">
        <f t="shared" si="45"/>
        <v>430</v>
      </c>
      <c r="U128">
        <f t="shared" si="43"/>
        <v>2.6344772701607315</v>
      </c>
    </row>
    <row r="129" spans="1:21" ht="12.75">
      <c r="A129">
        <v>15095</v>
      </c>
      <c r="B129" t="s">
        <v>23</v>
      </c>
      <c r="C129" t="s">
        <v>21</v>
      </c>
      <c r="D129" t="s">
        <v>19</v>
      </c>
      <c r="E129" t="s">
        <v>40</v>
      </c>
      <c r="F129" s="5" t="s">
        <v>61</v>
      </c>
      <c r="H129">
        <v>118</v>
      </c>
      <c r="I129">
        <v>39</v>
      </c>
      <c r="J129">
        <v>5</v>
      </c>
      <c r="K129">
        <v>0</v>
      </c>
      <c r="R129">
        <f t="shared" si="44"/>
        <v>39000</v>
      </c>
      <c r="T129">
        <f t="shared" si="45"/>
        <v>39000</v>
      </c>
      <c r="U129">
        <f t="shared" si="43"/>
        <v>4.591075742639682</v>
      </c>
    </row>
    <row r="131" spans="1:21" ht="12.75">
      <c r="A131">
        <v>15096</v>
      </c>
      <c r="B131" t="s">
        <v>23</v>
      </c>
      <c r="C131" t="s">
        <v>21</v>
      </c>
      <c r="D131" t="s">
        <v>20</v>
      </c>
      <c r="E131" t="s">
        <v>41</v>
      </c>
      <c r="F131" s="5" t="s">
        <v>61</v>
      </c>
      <c r="H131" t="s">
        <v>61</v>
      </c>
      <c r="I131">
        <v>82</v>
      </c>
      <c r="J131">
        <v>10</v>
      </c>
      <c r="K131">
        <v>0</v>
      </c>
      <c r="R131">
        <f aca="true" t="shared" si="46" ref="R131:R137">I131*1000</f>
        <v>82000</v>
      </c>
      <c r="S131">
        <f aca="true" t="shared" si="47" ref="S131:S137">J131*10000</f>
        <v>100000</v>
      </c>
      <c r="T131">
        <f aca="true" t="shared" si="48" ref="T131:T137">AVERAGE(R131:S131)</f>
        <v>91000</v>
      </c>
      <c r="U131">
        <f aca="true" t="shared" si="49" ref="U131:U137">LOG10(T131+1)</f>
        <v>4.9590461647617055</v>
      </c>
    </row>
    <row r="132" spans="1:21" ht="12.75">
      <c r="A132">
        <v>15097</v>
      </c>
      <c r="B132" t="s">
        <v>23</v>
      </c>
      <c r="C132" t="s">
        <v>21</v>
      </c>
      <c r="D132" t="s">
        <v>20</v>
      </c>
      <c r="E132" t="s">
        <v>41</v>
      </c>
      <c r="F132" s="5" t="s">
        <v>58</v>
      </c>
      <c r="H132">
        <v>118</v>
      </c>
      <c r="I132">
        <v>36</v>
      </c>
      <c r="J132">
        <v>4</v>
      </c>
      <c r="K132">
        <v>0</v>
      </c>
      <c r="R132">
        <f t="shared" si="46"/>
        <v>36000</v>
      </c>
      <c r="T132">
        <f t="shared" si="48"/>
        <v>36000</v>
      </c>
      <c r="U132">
        <f t="shared" si="49"/>
        <v>4.556314564335347</v>
      </c>
    </row>
    <row r="133" spans="1:21" ht="12.75">
      <c r="A133">
        <v>15098</v>
      </c>
      <c r="B133" t="s">
        <v>23</v>
      </c>
      <c r="C133" t="s">
        <v>21</v>
      </c>
      <c r="D133" t="s">
        <v>20</v>
      </c>
      <c r="E133" t="s">
        <v>41</v>
      </c>
      <c r="F133" s="5" t="s">
        <v>61</v>
      </c>
      <c r="H133" t="s">
        <v>61</v>
      </c>
      <c r="I133" t="s">
        <v>61</v>
      </c>
      <c r="J133">
        <v>102</v>
      </c>
      <c r="K133">
        <v>18</v>
      </c>
      <c r="S133">
        <f>K133*10^5</f>
        <v>1800000</v>
      </c>
      <c r="T133">
        <f t="shared" si="48"/>
        <v>1800000</v>
      </c>
      <c r="U133">
        <f t="shared" si="49"/>
        <v>6.255272746377951</v>
      </c>
    </row>
    <row r="134" spans="1:21" ht="12.75">
      <c r="A134">
        <v>15099</v>
      </c>
      <c r="B134" t="s">
        <v>23</v>
      </c>
      <c r="C134" t="s">
        <v>21</v>
      </c>
      <c r="D134" t="s">
        <v>20</v>
      </c>
      <c r="E134" t="s">
        <v>41</v>
      </c>
      <c r="F134" s="5" t="s">
        <v>61</v>
      </c>
      <c r="H134" t="s">
        <v>61</v>
      </c>
      <c r="I134">
        <v>101</v>
      </c>
      <c r="J134">
        <v>26</v>
      </c>
      <c r="K134">
        <v>3</v>
      </c>
      <c r="S134">
        <f t="shared" si="47"/>
        <v>260000</v>
      </c>
      <c r="T134">
        <f t="shared" si="48"/>
        <v>260000</v>
      </c>
      <c r="U134">
        <f t="shared" si="49"/>
        <v>5.414975018330997</v>
      </c>
    </row>
    <row r="135" spans="1:21" ht="12.75">
      <c r="A135">
        <v>15100</v>
      </c>
      <c r="B135" t="s">
        <v>23</v>
      </c>
      <c r="C135" t="s">
        <v>21</v>
      </c>
      <c r="D135" t="s">
        <v>20</v>
      </c>
      <c r="E135" t="s">
        <v>41</v>
      </c>
      <c r="F135" s="5" t="s">
        <v>61</v>
      </c>
      <c r="H135" t="s">
        <v>61</v>
      </c>
      <c r="I135">
        <v>111</v>
      </c>
      <c r="J135">
        <v>23</v>
      </c>
      <c r="K135">
        <v>3</v>
      </c>
      <c r="S135">
        <f t="shared" si="47"/>
        <v>230000</v>
      </c>
      <c r="T135">
        <f t="shared" si="48"/>
        <v>230000</v>
      </c>
      <c r="U135">
        <f t="shared" si="49"/>
        <v>5.361729724250366</v>
      </c>
    </row>
    <row r="136" spans="1:21" ht="12.75">
      <c r="A136">
        <v>15101</v>
      </c>
      <c r="B136" t="s">
        <v>23</v>
      </c>
      <c r="C136" t="s">
        <v>21</v>
      </c>
      <c r="D136" t="s">
        <v>20</v>
      </c>
      <c r="E136" t="s">
        <v>41</v>
      </c>
      <c r="F136" s="5" t="s">
        <v>61</v>
      </c>
      <c r="H136" t="s">
        <v>61</v>
      </c>
      <c r="I136">
        <v>113</v>
      </c>
      <c r="J136">
        <v>31</v>
      </c>
      <c r="K136">
        <v>7</v>
      </c>
      <c r="S136">
        <f t="shared" si="47"/>
        <v>310000</v>
      </c>
      <c r="T136">
        <f t="shared" si="48"/>
        <v>310000</v>
      </c>
      <c r="U136">
        <f t="shared" si="49"/>
        <v>5.4913630947819545</v>
      </c>
    </row>
    <row r="137" spans="1:21" ht="12.75">
      <c r="A137">
        <v>15102</v>
      </c>
      <c r="B137" t="s">
        <v>23</v>
      </c>
      <c r="C137" t="s">
        <v>21</v>
      </c>
      <c r="D137" t="s">
        <v>20</v>
      </c>
      <c r="E137" t="s">
        <v>41</v>
      </c>
      <c r="F137" s="5" t="s">
        <v>61</v>
      </c>
      <c r="H137" t="s">
        <v>61</v>
      </c>
      <c r="I137">
        <v>64</v>
      </c>
      <c r="J137">
        <v>10</v>
      </c>
      <c r="K137">
        <v>2</v>
      </c>
      <c r="R137">
        <f t="shared" si="46"/>
        <v>64000</v>
      </c>
      <c r="S137">
        <f t="shared" si="47"/>
        <v>100000</v>
      </c>
      <c r="T137">
        <f t="shared" si="48"/>
        <v>82000</v>
      </c>
      <c r="U137">
        <f t="shared" si="49"/>
        <v>4.913819148625592</v>
      </c>
    </row>
    <row r="139" spans="1:21" ht="12.75">
      <c r="A139">
        <v>15103</v>
      </c>
      <c r="B139" t="s">
        <v>23</v>
      </c>
      <c r="C139" t="s">
        <v>22</v>
      </c>
      <c r="D139" t="s">
        <v>16</v>
      </c>
      <c r="E139" t="s">
        <v>42</v>
      </c>
      <c r="F139" s="5">
        <v>0</v>
      </c>
      <c r="H139">
        <v>0</v>
      </c>
      <c r="I139">
        <v>0</v>
      </c>
      <c r="J139">
        <v>0</v>
      </c>
      <c r="K139">
        <v>0</v>
      </c>
      <c r="U139">
        <f>LOG10(T139+1)</f>
        <v>0</v>
      </c>
    </row>
    <row r="140" spans="1:21" ht="12.75">
      <c r="A140">
        <v>15104</v>
      </c>
      <c r="B140" t="s">
        <v>23</v>
      </c>
      <c r="C140" t="s">
        <v>22</v>
      </c>
      <c r="D140" t="s">
        <v>16</v>
      </c>
      <c r="E140" t="s">
        <v>42</v>
      </c>
      <c r="F140" s="5">
        <v>0</v>
      </c>
      <c r="H140">
        <v>0</v>
      </c>
      <c r="I140">
        <v>0</v>
      </c>
      <c r="J140">
        <v>0</v>
      </c>
      <c r="K140">
        <v>0</v>
      </c>
      <c r="U140">
        <f>LOG10(T140+1)</f>
        <v>0</v>
      </c>
    </row>
    <row r="142" spans="1:21" ht="12.75">
      <c r="A142">
        <v>15105</v>
      </c>
      <c r="B142" t="s">
        <v>23</v>
      </c>
      <c r="C142" t="s">
        <v>22</v>
      </c>
      <c r="D142" t="s">
        <v>18</v>
      </c>
      <c r="E142" t="s">
        <v>43</v>
      </c>
      <c r="F142" s="5">
        <v>170</v>
      </c>
      <c r="H142">
        <v>15</v>
      </c>
      <c r="I142">
        <v>3</v>
      </c>
      <c r="J142">
        <v>0</v>
      </c>
      <c r="K142">
        <v>0</v>
      </c>
      <c r="R142">
        <f>H142*100</f>
        <v>1500</v>
      </c>
      <c r="T142">
        <f>AVERAGE(R142:S142)</f>
        <v>1500</v>
      </c>
      <c r="U142">
        <f aca="true" t="shared" si="50" ref="U142:U148">LOG10(T142+1)</f>
        <v>3.1763806922432702</v>
      </c>
    </row>
    <row r="143" spans="1:21" ht="12.75">
      <c r="A143">
        <v>15106</v>
      </c>
      <c r="B143" t="s">
        <v>23</v>
      </c>
      <c r="C143" t="s">
        <v>22</v>
      </c>
      <c r="D143" t="s">
        <v>18</v>
      </c>
      <c r="E143" t="s">
        <v>43</v>
      </c>
      <c r="F143" s="5" t="s">
        <v>61</v>
      </c>
      <c r="H143">
        <v>75</v>
      </c>
      <c r="I143">
        <v>15</v>
      </c>
      <c r="J143">
        <v>1</v>
      </c>
      <c r="K143">
        <v>0</v>
      </c>
      <c r="R143">
        <f aca="true" t="shared" si="51" ref="R143:R148">H143*100</f>
        <v>7500</v>
      </c>
      <c r="S143">
        <f aca="true" t="shared" si="52" ref="S143:S148">I143*1000</f>
        <v>15000</v>
      </c>
      <c r="T143">
        <f aca="true" t="shared" si="53" ref="T143:T148">AVERAGE(R143:S143)</f>
        <v>11250</v>
      </c>
      <c r="U143">
        <f t="shared" si="50"/>
        <v>4.051191124685698</v>
      </c>
    </row>
    <row r="144" spans="1:21" ht="12.75">
      <c r="A144">
        <v>15107</v>
      </c>
      <c r="B144" t="s">
        <v>23</v>
      </c>
      <c r="C144" t="s">
        <v>22</v>
      </c>
      <c r="D144" t="s">
        <v>18</v>
      </c>
      <c r="E144" t="s">
        <v>43</v>
      </c>
      <c r="F144" s="5" t="s">
        <v>59</v>
      </c>
      <c r="H144">
        <v>52</v>
      </c>
      <c r="I144">
        <v>9</v>
      </c>
      <c r="J144">
        <v>1</v>
      </c>
      <c r="K144">
        <v>1</v>
      </c>
      <c r="R144">
        <f t="shared" si="51"/>
        <v>5200</v>
      </c>
      <c r="S144">
        <f t="shared" si="52"/>
        <v>9000</v>
      </c>
      <c r="T144">
        <f t="shared" si="53"/>
        <v>7100</v>
      </c>
      <c r="U144">
        <f t="shared" si="50"/>
        <v>3.8513195126487454</v>
      </c>
    </row>
    <row r="145" spans="1:21" ht="12.75">
      <c r="A145">
        <v>15108</v>
      </c>
      <c r="B145" t="s">
        <v>23</v>
      </c>
      <c r="C145" t="s">
        <v>22</v>
      </c>
      <c r="D145" t="s">
        <v>18</v>
      </c>
      <c r="E145" t="s">
        <v>43</v>
      </c>
      <c r="F145" s="5">
        <v>35</v>
      </c>
      <c r="H145">
        <v>5</v>
      </c>
      <c r="I145">
        <v>1</v>
      </c>
      <c r="J145">
        <v>0</v>
      </c>
      <c r="K145">
        <v>0</v>
      </c>
      <c r="R145">
        <f t="shared" si="51"/>
        <v>500</v>
      </c>
      <c r="S145">
        <f t="shared" si="52"/>
        <v>1000</v>
      </c>
      <c r="T145">
        <f t="shared" si="53"/>
        <v>750</v>
      </c>
      <c r="U145">
        <f t="shared" si="50"/>
        <v>2.8756399370041685</v>
      </c>
    </row>
    <row r="146" spans="1:21" ht="12.75">
      <c r="A146">
        <v>15109</v>
      </c>
      <c r="B146" t="s">
        <v>23</v>
      </c>
      <c r="C146" t="s">
        <v>22</v>
      </c>
      <c r="D146" t="s">
        <v>18</v>
      </c>
      <c r="E146" t="s">
        <v>43</v>
      </c>
      <c r="F146" s="5">
        <v>171</v>
      </c>
      <c r="H146">
        <v>45</v>
      </c>
      <c r="I146">
        <v>5</v>
      </c>
      <c r="J146">
        <v>1</v>
      </c>
      <c r="K146">
        <v>0</v>
      </c>
      <c r="R146">
        <f t="shared" si="51"/>
        <v>4500</v>
      </c>
      <c r="S146">
        <f t="shared" si="52"/>
        <v>5000</v>
      </c>
      <c r="T146">
        <f t="shared" si="53"/>
        <v>4750</v>
      </c>
      <c r="U146">
        <f t="shared" si="50"/>
        <v>3.6767850304192056</v>
      </c>
    </row>
    <row r="147" spans="1:21" ht="12.75">
      <c r="A147">
        <v>15110</v>
      </c>
      <c r="B147" t="s">
        <v>23</v>
      </c>
      <c r="C147" t="s">
        <v>22</v>
      </c>
      <c r="D147" t="s">
        <v>18</v>
      </c>
      <c r="E147" t="s">
        <v>43</v>
      </c>
      <c r="F147" s="5" t="s">
        <v>61</v>
      </c>
      <c r="H147">
        <v>137</v>
      </c>
      <c r="I147">
        <v>30</v>
      </c>
      <c r="J147">
        <v>7</v>
      </c>
      <c r="K147">
        <v>1</v>
      </c>
      <c r="S147">
        <f t="shared" si="52"/>
        <v>30000</v>
      </c>
      <c r="T147">
        <f t="shared" si="53"/>
        <v>30000</v>
      </c>
      <c r="U147">
        <f t="shared" si="50"/>
        <v>4.477135730961123</v>
      </c>
    </row>
    <row r="148" spans="1:21" ht="12.75">
      <c r="A148">
        <v>15111</v>
      </c>
      <c r="B148" t="s">
        <v>23</v>
      </c>
      <c r="C148" t="s">
        <v>22</v>
      </c>
      <c r="D148" t="s">
        <v>18</v>
      </c>
      <c r="E148" t="s">
        <v>43</v>
      </c>
      <c r="F148" s="5" t="s">
        <v>61</v>
      </c>
      <c r="H148">
        <v>82</v>
      </c>
      <c r="I148">
        <v>16</v>
      </c>
      <c r="J148">
        <v>0</v>
      </c>
      <c r="K148">
        <v>1</v>
      </c>
      <c r="R148">
        <f t="shared" si="51"/>
        <v>8200</v>
      </c>
      <c r="S148">
        <f t="shared" si="52"/>
        <v>16000</v>
      </c>
      <c r="T148">
        <f t="shared" si="53"/>
        <v>12100</v>
      </c>
      <c r="U148">
        <f t="shared" si="50"/>
        <v>4.08282126093933</v>
      </c>
    </row>
    <row r="150" spans="1:21" ht="12.75">
      <c r="A150">
        <v>15112</v>
      </c>
      <c r="B150" t="s">
        <v>23</v>
      </c>
      <c r="C150" t="s">
        <v>22</v>
      </c>
      <c r="D150" t="s">
        <v>19</v>
      </c>
      <c r="E150" t="s">
        <v>44</v>
      </c>
      <c r="F150" s="5">
        <v>6</v>
      </c>
      <c r="H150">
        <v>0</v>
      </c>
      <c r="I150">
        <v>0</v>
      </c>
      <c r="J150">
        <v>0</v>
      </c>
      <c r="K150">
        <v>0</v>
      </c>
      <c r="M150">
        <v>0</v>
      </c>
      <c r="N150">
        <v>0</v>
      </c>
      <c r="O150">
        <v>0</v>
      </c>
      <c r="P150">
        <v>0</v>
      </c>
      <c r="R150">
        <f>F150*10</f>
        <v>60</v>
      </c>
      <c r="U150">
        <f aca="true" t="shared" si="54" ref="U150:U156">LOG10(T150+1)</f>
        <v>0</v>
      </c>
    </row>
    <row r="151" spans="1:21" ht="12.75">
      <c r="A151">
        <v>15113</v>
      </c>
      <c r="B151" t="s">
        <v>23</v>
      </c>
      <c r="C151" t="s">
        <v>22</v>
      </c>
      <c r="D151" t="s">
        <v>19</v>
      </c>
      <c r="E151" t="s">
        <v>44</v>
      </c>
      <c r="F151" s="5" t="s">
        <v>61</v>
      </c>
      <c r="H151" t="s">
        <v>61</v>
      </c>
      <c r="I151">
        <v>56</v>
      </c>
      <c r="J151">
        <v>13</v>
      </c>
      <c r="K151">
        <v>1</v>
      </c>
      <c r="M151">
        <v>2</v>
      </c>
      <c r="N151">
        <v>0</v>
      </c>
      <c r="O151">
        <v>0</v>
      </c>
      <c r="P151">
        <v>0</v>
      </c>
      <c r="R151">
        <f>I151*1000</f>
        <v>56000</v>
      </c>
      <c r="S151">
        <f aca="true" t="shared" si="55" ref="S151:S156">J151*10000</f>
        <v>130000</v>
      </c>
      <c r="T151">
        <f aca="true" t="shared" si="56" ref="T151:T156">AVERAGE(R151:S151)</f>
        <v>93000</v>
      </c>
      <c r="U151">
        <f t="shared" si="54"/>
        <v>4.9684876183619675</v>
      </c>
    </row>
    <row r="152" spans="1:21" ht="12.75">
      <c r="A152">
        <v>15114</v>
      </c>
      <c r="B152" t="s">
        <v>23</v>
      </c>
      <c r="C152" t="s">
        <v>22</v>
      </c>
      <c r="D152" t="s">
        <v>19</v>
      </c>
      <c r="E152" t="s">
        <v>44</v>
      </c>
      <c r="F152" s="5" t="s">
        <v>61</v>
      </c>
      <c r="H152" t="s">
        <v>61</v>
      </c>
      <c r="I152">
        <v>93</v>
      </c>
      <c r="J152">
        <v>30</v>
      </c>
      <c r="K152">
        <v>7</v>
      </c>
      <c r="M152">
        <v>4</v>
      </c>
      <c r="N152">
        <v>1</v>
      </c>
      <c r="O152">
        <v>0</v>
      </c>
      <c r="P152">
        <v>0</v>
      </c>
      <c r="S152">
        <f t="shared" si="55"/>
        <v>300000</v>
      </c>
      <c r="T152">
        <f t="shared" si="56"/>
        <v>300000</v>
      </c>
      <c r="U152">
        <f t="shared" si="54"/>
        <v>5.477122702365523</v>
      </c>
    </row>
    <row r="153" spans="1:21" ht="12.75">
      <c r="A153">
        <v>15115</v>
      </c>
      <c r="B153" t="s">
        <v>23</v>
      </c>
      <c r="C153" t="s">
        <v>22</v>
      </c>
      <c r="D153" t="s">
        <v>19</v>
      </c>
      <c r="E153" t="s">
        <v>44</v>
      </c>
      <c r="F153" s="5" t="s">
        <v>61</v>
      </c>
      <c r="H153" t="s">
        <v>67</v>
      </c>
      <c r="I153">
        <v>54</v>
      </c>
      <c r="J153">
        <v>7</v>
      </c>
      <c r="K153">
        <v>1</v>
      </c>
      <c r="M153">
        <v>1</v>
      </c>
      <c r="N153">
        <v>0</v>
      </c>
      <c r="O153">
        <v>0</v>
      </c>
      <c r="P153">
        <v>0</v>
      </c>
      <c r="R153">
        <f>I153*1000</f>
        <v>54000</v>
      </c>
      <c r="T153">
        <f t="shared" si="56"/>
        <v>54000</v>
      </c>
      <c r="U153">
        <f t="shared" si="54"/>
        <v>4.732401802238908</v>
      </c>
    </row>
    <row r="154" spans="1:21" ht="12.75">
      <c r="A154">
        <v>15116</v>
      </c>
      <c r="B154" t="s">
        <v>23</v>
      </c>
      <c r="C154" t="s">
        <v>22</v>
      </c>
      <c r="D154" t="s">
        <v>19</v>
      </c>
      <c r="E154" t="s">
        <v>44</v>
      </c>
      <c r="F154" s="5" t="s">
        <v>61</v>
      </c>
      <c r="H154" t="s">
        <v>61</v>
      </c>
      <c r="I154" t="s">
        <v>61</v>
      </c>
      <c r="J154" t="s">
        <v>61</v>
      </c>
      <c r="K154" t="s">
        <v>61</v>
      </c>
      <c r="M154" t="s">
        <v>61</v>
      </c>
      <c r="N154">
        <v>88</v>
      </c>
      <c r="O154">
        <v>20</v>
      </c>
      <c r="P154">
        <v>3</v>
      </c>
      <c r="S154">
        <f>O154*10^7</f>
        <v>200000000</v>
      </c>
      <c r="T154">
        <f t="shared" si="56"/>
        <v>200000000</v>
      </c>
      <c r="U154">
        <f t="shared" si="54"/>
        <v>8.301029997835453</v>
      </c>
    </row>
    <row r="155" spans="1:21" ht="12.75">
      <c r="A155">
        <v>15117</v>
      </c>
      <c r="B155" t="s">
        <v>23</v>
      </c>
      <c r="C155" t="s">
        <v>22</v>
      </c>
      <c r="D155" t="s">
        <v>19</v>
      </c>
      <c r="E155" t="s">
        <v>44</v>
      </c>
      <c r="F155" s="5" t="s">
        <v>61</v>
      </c>
      <c r="H155" t="s">
        <v>61</v>
      </c>
      <c r="I155">
        <v>60</v>
      </c>
      <c r="J155">
        <v>36</v>
      </c>
      <c r="K155">
        <v>1</v>
      </c>
      <c r="M155">
        <v>1</v>
      </c>
      <c r="N155">
        <v>1</v>
      </c>
      <c r="O155">
        <v>0</v>
      </c>
      <c r="P155">
        <v>0</v>
      </c>
      <c r="R155">
        <f>I155*1000</f>
        <v>60000</v>
      </c>
      <c r="S155">
        <f t="shared" si="55"/>
        <v>360000</v>
      </c>
      <c r="T155">
        <f t="shared" si="56"/>
        <v>210000</v>
      </c>
      <c r="U155">
        <f t="shared" si="54"/>
        <v>5.322221362797957</v>
      </c>
    </row>
    <row r="156" spans="1:21" ht="12.75">
      <c r="A156">
        <v>15118</v>
      </c>
      <c r="B156" t="s">
        <v>23</v>
      </c>
      <c r="C156" t="s">
        <v>22</v>
      </c>
      <c r="D156" t="s">
        <v>19</v>
      </c>
      <c r="E156" t="s">
        <v>44</v>
      </c>
      <c r="F156" s="5" t="s">
        <v>61</v>
      </c>
      <c r="H156" t="s">
        <v>61</v>
      </c>
      <c r="I156">
        <v>103</v>
      </c>
      <c r="J156">
        <v>23</v>
      </c>
      <c r="K156">
        <v>4</v>
      </c>
      <c r="M156">
        <v>6</v>
      </c>
      <c r="N156">
        <v>1</v>
      </c>
      <c r="O156">
        <v>0</v>
      </c>
      <c r="P156">
        <v>0</v>
      </c>
      <c r="S156">
        <f t="shared" si="55"/>
        <v>230000</v>
      </c>
      <c r="T156">
        <f t="shared" si="56"/>
        <v>230000</v>
      </c>
      <c r="U156">
        <f t="shared" si="54"/>
        <v>5.361729724250366</v>
      </c>
    </row>
    <row r="158" spans="1:21" ht="12.75">
      <c r="A158">
        <v>15119</v>
      </c>
      <c r="B158" t="s">
        <v>23</v>
      </c>
      <c r="C158" t="s">
        <v>22</v>
      </c>
      <c r="D158" t="s">
        <v>20</v>
      </c>
      <c r="E158" t="s">
        <v>45</v>
      </c>
      <c r="F158" s="5" t="s">
        <v>61</v>
      </c>
      <c r="H158" t="s">
        <v>61</v>
      </c>
      <c r="I158" t="s">
        <v>61</v>
      </c>
      <c r="J158" t="s">
        <v>61</v>
      </c>
      <c r="K158" t="s">
        <v>61</v>
      </c>
      <c r="M158" t="s">
        <v>61</v>
      </c>
      <c r="N158" t="s">
        <v>61</v>
      </c>
      <c r="O158">
        <v>60</v>
      </c>
      <c r="P158">
        <v>14</v>
      </c>
      <c r="R158">
        <f>O158*10^7</f>
        <v>600000000</v>
      </c>
      <c r="S158">
        <f>P158^8</f>
        <v>1475789056</v>
      </c>
      <c r="T158">
        <f>AVERAGE(R158:S158)</f>
        <v>1037894528</v>
      </c>
      <c r="U158">
        <f>LOG10(T158+1)</f>
        <v>9.016153222683343</v>
      </c>
    </row>
    <row r="159" spans="1:21" ht="12.75">
      <c r="A159">
        <v>15120</v>
      </c>
      <c r="B159" t="s">
        <v>23</v>
      </c>
      <c r="C159" t="s">
        <v>22</v>
      </c>
      <c r="D159" t="s">
        <v>20</v>
      </c>
      <c r="E159" t="s">
        <v>45</v>
      </c>
      <c r="F159" s="5" t="s">
        <v>61</v>
      </c>
      <c r="H159" t="s">
        <v>61</v>
      </c>
      <c r="I159" t="s">
        <v>61</v>
      </c>
      <c r="J159">
        <v>98</v>
      </c>
      <c r="K159">
        <v>34</v>
      </c>
      <c r="M159">
        <v>38</v>
      </c>
      <c r="N159">
        <v>3</v>
      </c>
      <c r="O159">
        <v>0</v>
      </c>
      <c r="P159">
        <v>0</v>
      </c>
      <c r="R159">
        <f>K159*10^5</f>
        <v>3400000</v>
      </c>
      <c r="S159">
        <f>M159*100000</f>
        <v>3800000</v>
      </c>
      <c r="T159">
        <f>AVERAGE(S159:S159)</f>
        <v>3800000</v>
      </c>
      <c r="U159">
        <f>LOG10(T159+1)</f>
        <v>6.579783710904817</v>
      </c>
    </row>
    <row r="160" spans="1:21" ht="12.75">
      <c r="A160">
        <v>15121</v>
      </c>
      <c r="B160" t="s">
        <v>23</v>
      </c>
      <c r="C160" t="s">
        <v>22</v>
      </c>
      <c r="D160" t="s">
        <v>20</v>
      </c>
      <c r="E160" t="s">
        <v>45</v>
      </c>
      <c r="F160" s="5" t="s">
        <v>61</v>
      </c>
      <c r="H160" t="s">
        <v>61</v>
      </c>
      <c r="I160" t="s">
        <v>61</v>
      </c>
      <c r="J160">
        <v>74</v>
      </c>
      <c r="K160">
        <v>17</v>
      </c>
      <c r="M160">
        <v>21</v>
      </c>
      <c r="N160">
        <v>1</v>
      </c>
      <c r="O160">
        <v>0</v>
      </c>
      <c r="P160">
        <v>0</v>
      </c>
      <c r="S160">
        <f>K160*10^5</f>
        <v>1700000</v>
      </c>
      <c r="T160">
        <f>AVERAGE(R160:S160)</f>
        <v>1700000</v>
      </c>
      <c r="U160">
        <f>LOG10(T160+1)</f>
        <v>6.230449176845541</v>
      </c>
    </row>
    <row r="161" spans="1:21" ht="12.75">
      <c r="A161">
        <v>15122</v>
      </c>
      <c r="B161" t="s">
        <v>23</v>
      </c>
      <c r="C161" t="s">
        <v>22</v>
      </c>
      <c r="D161" t="s">
        <v>20</v>
      </c>
      <c r="E161" t="s">
        <v>45</v>
      </c>
      <c r="F161" s="5" t="s">
        <v>61</v>
      </c>
      <c r="H161" t="s">
        <v>61</v>
      </c>
      <c r="I161" t="s">
        <v>61</v>
      </c>
      <c r="J161" t="s">
        <v>61</v>
      </c>
      <c r="K161" t="s">
        <v>61</v>
      </c>
      <c r="M161" t="s">
        <v>61</v>
      </c>
      <c r="N161" t="s">
        <v>61</v>
      </c>
      <c r="O161">
        <v>61</v>
      </c>
      <c r="P161">
        <v>14</v>
      </c>
      <c r="R161">
        <f>O161*10^7</f>
        <v>610000000</v>
      </c>
      <c r="S161">
        <f>P161*10^8</f>
        <v>1400000000</v>
      </c>
      <c r="T161">
        <f>AVERAGE(R161:S161)</f>
        <v>1005000000</v>
      </c>
      <c r="U161">
        <f>LOG10(T161+1)</f>
        <v>9.00216606218864</v>
      </c>
    </row>
    <row r="162" spans="1:6" ht="12.75">
      <c r="A162">
        <v>15123</v>
      </c>
      <c r="B162" t="s">
        <v>23</v>
      </c>
      <c r="C162" t="s">
        <v>22</v>
      </c>
      <c r="D162" t="s">
        <v>20</v>
      </c>
      <c r="E162" t="s">
        <v>45</v>
      </c>
      <c r="F162" s="5" t="s">
        <v>63</v>
      </c>
    </row>
    <row r="163" spans="1:6" ht="12.75">
      <c r="A163">
        <v>15124</v>
      </c>
      <c r="B163" t="s">
        <v>23</v>
      </c>
      <c r="C163" t="s">
        <v>22</v>
      </c>
      <c r="D163" t="s">
        <v>20</v>
      </c>
      <c r="E163" t="s">
        <v>45</v>
      </c>
      <c r="F163" s="5" t="s">
        <v>63</v>
      </c>
    </row>
    <row r="164" spans="1:6" ht="12.75">
      <c r="A164">
        <v>15125</v>
      </c>
      <c r="B164" t="s">
        <v>23</v>
      </c>
      <c r="C164" t="s">
        <v>22</v>
      </c>
      <c r="D164" t="s">
        <v>20</v>
      </c>
      <c r="E164" t="s">
        <v>45</v>
      </c>
      <c r="F164" s="5" t="s">
        <v>63</v>
      </c>
    </row>
    <row r="167" spans="1:21" ht="12.75">
      <c r="A167">
        <v>15132</v>
      </c>
      <c r="B167" t="s">
        <v>24</v>
      </c>
      <c r="C167" t="s">
        <v>15</v>
      </c>
      <c r="D167" t="s">
        <v>16</v>
      </c>
      <c r="E167" t="s">
        <v>46</v>
      </c>
      <c r="F167" s="5">
        <v>0</v>
      </c>
      <c r="H167">
        <v>0</v>
      </c>
      <c r="I167">
        <v>0</v>
      </c>
      <c r="J167">
        <v>0</v>
      </c>
      <c r="K167">
        <v>0</v>
      </c>
      <c r="U167">
        <f>LOG10(T167+1)</f>
        <v>0</v>
      </c>
    </row>
    <row r="168" spans="1:21" ht="12.75">
      <c r="A168">
        <v>15133</v>
      </c>
      <c r="B168" t="s">
        <v>24</v>
      </c>
      <c r="C168" t="s">
        <v>15</v>
      </c>
      <c r="D168" t="s">
        <v>16</v>
      </c>
      <c r="E168" t="s">
        <v>46</v>
      </c>
      <c r="F168" s="5">
        <v>0</v>
      </c>
      <c r="H168">
        <v>0</v>
      </c>
      <c r="I168">
        <v>0</v>
      </c>
      <c r="J168">
        <v>0</v>
      </c>
      <c r="K168">
        <v>0</v>
      </c>
      <c r="U168">
        <f>LOG10(T168+1)</f>
        <v>0</v>
      </c>
    </row>
    <row r="169" spans="1:21" ht="12.75">
      <c r="A169">
        <v>15134</v>
      </c>
      <c r="B169" t="s">
        <v>24</v>
      </c>
      <c r="C169" t="s">
        <v>15</v>
      </c>
      <c r="D169" t="s">
        <v>16</v>
      </c>
      <c r="E169" t="s">
        <v>46</v>
      </c>
      <c r="F169" s="5">
        <v>0</v>
      </c>
      <c r="H169">
        <v>0</v>
      </c>
      <c r="I169">
        <v>0</v>
      </c>
      <c r="J169">
        <v>0</v>
      </c>
      <c r="K169">
        <v>0</v>
      </c>
      <c r="U169">
        <f>LOG10(T169+1)</f>
        <v>0</v>
      </c>
    </row>
    <row r="171" spans="1:21" ht="12.75">
      <c r="A171">
        <v>15135</v>
      </c>
      <c r="B171" t="s">
        <v>24</v>
      </c>
      <c r="C171" t="s">
        <v>15</v>
      </c>
      <c r="D171" t="s">
        <v>18</v>
      </c>
      <c r="E171" t="s">
        <v>47</v>
      </c>
      <c r="F171" s="5">
        <v>2</v>
      </c>
      <c r="H171">
        <v>0</v>
      </c>
      <c r="I171">
        <v>0</v>
      </c>
      <c r="J171">
        <v>0</v>
      </c>
      <c r="K171">
        <v>0</v>
      </c>
      <c r="R171">
        <f>F171*10</f>
        <v>20</v>
      </c>
      <c r="T171">
        <f aca="true" t="shared" si="57" ref="T171:T177">AVERAGE(R171:S171)</f>
        <v>20</v>
      </c>
      <c r="U171">
        <f aca="true" t="shared" si="58" ref="U171:U177">LOG10(T171+1)</f>
        <v>1.3222192947339193</v>
      </c>
    </row>
    <row r="172" spans="1:21" ht="12.75">
      <c r="A172">
        <v>15136</v>
      </c>
      <c r="B172" t="s">
        <v>24</v>
      </c>
      <c r="C172" t="s">
        <v>15</v>
      </c>
      <c r="D172" t="s">
        <v>18</v>
      </c>
      <c r="E172" t="s">
        <v>47</v>
      </c>
      <c r="F172" s="5">
        <v>6</v>
      </c>
      <c r="H172">
        <v>0</v>
      </c>
      <c r="I172">
        <v>0</v>
      </c>
      <c r="J172">
        <v>0</v>
      </c>
      <c r="K172">
        <v>0</v>
      </c>
      <c r="R172">
        <f aca="true" t="shared" si="59" ref="R172:R177">F172*10</f>
        <v>60</v>
      </c>
      <c r="T172">
        <f t="shared" si="57"/>
        <v>60</v>
      </c>
      <c r="U172">
        <f t="shared" si="58"/>
        <v>1.7853298350107671</v>
      </c>
    </row>
    <row r="173" spans="1:21" ht="12.75">
      <c r="A173">
        <v>15137</v>
      </c>
      <c r="B173" t="s">
        <v>24</v>
      </c>
      <c r="C173" t="s">
        <v>15</v>
      </c>
      <c r="D173" t="s">
        <v>18</v>
      </c>
      <c r="E173" t="s">
        <v>47</v>
      </c>
      <c r="F173" s="5">
        <v>0</v>
      </c>
      <c r="H173">
        <v>0</v>
      </c>
      <c r="I173">
        <v>0</v>
      </c>
      <c r="J173">
        <v>0</v>
      </c>
      <c r="K173">
        <v>0</v>
      </c>
      <c r="R173">
        <f t="shared" si="59"/>
        <v>0</v>
      </c>
      <c r="T173">
        <f t="shared" si="57"/>
        <v>0</v>
      </c>
      <c r="U173">
        <f t="shared" si="58"/>
        <v>0</v>
      </c>
    </row>
    <row r="174" spans="1:21" ht="12.75">
      <c r="A174">
        <v>15138</v>
      </c>
      <c r="B174" t="s">
        <v>24</v>
      </c>
      <c r="C174" t="s">
        <v>15</v>
      </c>
      <c r="D174" t="s">
        <v>18</v>
      </c>
      <c r="E174" t="s">
        <v>47</v>
      </c>
      <c r="F174" s="5">
        <v>1</v>
      </c>
      <c r="H174">
        <v>0</v>
      </c>
      <c r="I174">
        <v>0</v>
      </c>
      <c r="J174">
        <v>0</v>
      </c>
      <c r="K174">
        <v>0</v>
      </c>
      <c r="R174">
        <f t="shared" si="59"/>
        <v>10</v>
      </c>
      <c r="T174">
        <f t="shared" si="57"/>
        <v>10</v>
      </c>
      <c r="U174">
        <f t="shared" si="58"/>
        <v>1.0413926851582251</v>
      </c>
    </row>
    <row r="175" spans="1:21" ht="12.75">
      <c r="A175">
        <v>15139</v>
      </c>
      <c r="B175" t="s">
        <v>24</v>
      </c>
      <c r="C175" t="s">
        <v>15</v>
      </c>
      <c r="D175" t="s">
        <v>18</v>
      </c>
      <c r="E175" t="s">
        <v>47</v>
      </c>
      <c r="F175" s="5">
        <v>8</v>
      </c>
      <c r="H175">
        <v>0</v>
      </c>
      <c r="I175">
        <v>0</v>
      </c>
      <c r="J175">
        <v>0</v>
      </c>
      <c r="K175">
        <v>0</v>
      </c>
      <c r="R175">
        <f t="shared" si="59"/>
        <v>80</v>
      </c>
      <c r="T175">
        <f t="shared" si="57"/>
        <v>80</v>
      </c>
      <c r="U175">
        <f t="shared" si="58"/>
        <v>1.9084850188786497</v>
      </c>
    </row>
    <row r="176" spans="1:21" ht="12.75">
      <c r="A176">
        <v>15140</v>
      </c>
      <c r="B176" t="s">
        <v>24</v>
      </c>
      <c r="C176" t="s">
        <v>15</v>
      </c>
      <c r="D176" t="s">
        <v>18</v>
      </c>
      <c r="E176" t="s">
        <v>47</v>
      </c>
      <c r="F176" s="5">
        <v>24</v>
      </c>
      <c r="H176">
        <v>2</v>
      </c>
      <c r="I176">
        <v>0</v>
      </c>
      <c r="J176">
        <v>0</v>
      </c>
      <c r="K176">
        <v>0</v>
      </c>
      <c r="R176">
        <f t="shared" si="59"/>
        <v>240</v>
      </c>
      <c r="T176">
        <f t="shared" si="57"/>
        <v>240</v>
      </c>
      <c r="U176">
        <f t="shared" si="58"/>
        <v>2.3820170425748683</v>
      </c>
    </row>
    <row r="177" spans="1:21" ht="12.75">
      <c r="A177">
        <v>15141</v>
      </c>
      <c r="B177" t="s">
        <v>24</v>
      </c>
      <c r="C177" t="s">
        <v>15</v>
      </c>
      <c r="D177" t="s">
        <v>18</v>
      </c>
      <c r="E177" t="s">
        <v>47</v>
      </c>
      <c r="F177" s="5">
        <v>3</v>
      </c>
      <c r="H177">
        <v>2</v>
      </c>
      <c r="I177">
        <v>0</v>
      </c>
      <c r="J177">
        <v>0</v>
      </c>
      <c r="K177">
        <v>0</v>
      </c>
      <c r="R177">
        <f t="shared" si="59"/>
        <v>30</v>
      </c>
      <c r="T177">
        <f t="shared" si="57"/>
        <v>30</v>
      </c>
      <c r="U177">
        <f t="shared" si="58"/>
        <v>1.4913616938342726</v>
      </c>
    </row>
    <row r="179" spans="1:21" ht="12.75">
      <c r="A179">
        <v>15142</v>
      </c>
      <c r="B179" t="s">
        <v>24</v>
      </c>
      <c r="C179" t="s">
        <v>15</v>
      </c>
      <c r="D179" t="s">
        <v>19</v>
      </c>
      <c r="E179" t="s">
        <v>48</v>
      </c>
      <c r="F179" s="5">
        <v>65</v>
      </c>
      <c r="H179">
        <v>15</v>
      </c>
      <c r="I179">
        <v>1</v>
      </c>
      <c r="J179">
        <v>0</v>
      </c>
      <c r="K179">
        <v>0</v>
      </c>
      <c r="R179">
        <f aca="true" t="shared" si="60" ref="R179:R184">F179*10</f>
        <v>650</v>
      </c>
      <c r="S179">
        <f>H179*100</f>
        <v>1500</v>
      </c>
      <c r="T179">
        <f aca="true" t="shared" si="61" ref="T179:T185">AVERAGE(R179:S179)</f>
        <v>1075</v>
      </c>
      <c r="U179">
        <f aca="true" t="shared" si="62" ref="U179:U185">LOG10(T179+1)</f>
        <v>3.0318122713303706</v>
      </c>
    </row>
    <row r="180" spans="1:21" ht="12.75">
      <c r="A180">
        <v>15143</v>
      </c>
      <c r="B180" t="s">
        <v>24</v>
      </c>
      <c r="C180" t="s">
        <v>15</v>
      </c>
      <c r="D180" t="s">
        <v>19</v>
      </c>
      <c r="E180" t="s">
        <v>48</v>
      </c>
      <c r="F180" s="5">
        <v>45</v>
      </c>
      <c r="H180">
        <v>8</v>
      </c>
      <c r="I180">
        <v>1</v>
      </c>
      <c r="J180">
        <v>0</v>
      </c>
      <c r="K180">
        <v>0</v>
      </c>
      <c r="S180">
        <f aca="true" t="shared" si="63" ref="S180:S185">H180*100</f>
        <v>800</v>
      </c>
      <c r="T180">
        <f t="shared" si="61"/>
        <v>800</v>
      </c>
      <c r="U180">
        <f t="shared" si="62"/>
        <v>2.9036325160842376</v>
      </c>
    </row>
    <row r="181" spans="1:21" ht="12.75">
      <c r="A181">
        <v>15144</v>
      </c>
      <c r="B181" t="s">
        <v>24</v>
      </c>
      <c r="C181" t="s">
        <v>15</v>
      </c>
      <c r="D181" t="s">
        <v>19</v>
      </c>
      <c r="E181" t="s">
        <v>48</v>
      </c>
      <c r="F181" s="5">
        <v>54</v>
      </c>
      <c r="H181">
        <v>3</v>
      </c>
      <c r="I181">
        <v>2</v>
      </c>
      <c r="J181">
        <v>0</v>
      </c>
      <c r="K181">
        <v>0</v>
      </c>
      <c r="R181">
        <f t="shared" si="60"/>
        <v>540</v>
      </c>
      <c r="S181">
        <f t="shared" si="63"/>
        <v>300</v>
      </c>
      <c r="T181">
        <f t="shared" si="61"/>
        <v>420</v>
      </c>
      <c r="U181">
        <f t="shared" si="62"/>
        <v>2.6242820958356683</v>
      </c>
    </row>
    <row r="182" spans="1:21" ht="12.75">
      <c r="A182">
        <v>15145</v>
      </c>
      <c r="B182" t="s">
        <v>24</v>
      </c>
      <c r="C182" t="s">
        <v>15</v>
      </c>
      <c r="D182" t="s">
        <v>19</v>
      </c>
      <c r="E182" t="s">
        <v>48</v>
      </c>
      <c r="F182" s="5">
        <v>33</v>
      </c>
      <c r="H182">
        <v>4</v>
      </c>
      <c r="I182">
        <v>0</v>
      </c>
      <c r="J182">
        <v>1</v>
      </c>
      <c r="K182">
        <v>0</v>
      </c>
      <c r="R182">
        <f t="shared" si="60"/>
        <v>330</v>
      </c>
      <c r="S182">
        <f t="shared" si="63"/>
        <v>400</v>
      </c>
      <c r="T182">
        <f t="shared" si="61"/>
        <v>365</v>
      </c>
      <c r="U182">
        <f t="shared" si="62"/>
        <v>2.5634810853944106</v>
      </c>
    </row>
    <row r="183" spans="1:21" ht="12.75">
      <c r="A183">
        <v>15146</v>
      </c>
      <c r="B183" t="s">
        <v>24</v>
      </c>
      <c r="C183" t="s">
        <v>15</v>
      </c>
      <c r="D183" t="s">
        <v>19</v>
      </c>
      <c r="E183" t="s">
        <v>48</v>
      </c>
      <c r="F183" s="5">
        <v>59</v>
      </c>
      <c r="H183">
        <v>9</v>
      </c>
      <c r="I183">
        <v>0</v>
      </c>
      <c r="J183">
        <v>0</v>
      </c>
      <c r="K183">
        <v>0</v>
      </c>
      <c r="R183">
        <f t="shared" si="60"/>
        <v>590</v>
      </c>
      <c r="S183">
        <f t="shared" si="63"/>
        <v>900</v>
      </c>
      <c r="T183">
        <f t="shared" si="61"/>
        <v>745</v>
      </c>
      <c r="U183">
        <f t="shared" si="62"/>
        <v>2.8727388274726686</v>
      </c>
    </row>
    <row r="184" spans="1:21" ht="12.75">
      <c r="A184">
        <v>15147</v>
      </c>
      <c r="B184" t="s">
        <v>24</v>
      </c>
      <c r="C184" t="s">
        <v>15</v>
      </c>
      <c r="D184" t="s">
        <v>19</v>
      </c>
      <c r="E184" t="s">
        <v>48</v>
      </c>
      <c r="F184" s="5">
        <v>11</v>
      </c>
      <c r="H184">
        <v>4</v>
      </c>
      <c r="I184">
        <v>2</v>
      </c>
      <c r="J184">
        <v>0</v>
      </c>
      <c r="K184">
        <v>0</v>
      </c>
      <c r="R184">
        <f t="shared" si="60"/>
        <v>110</v>
      </c>
      <c r="S184">
        <f t="shared" si="63"/>
        <v>400</v>
      </c>
      <c r="T184">
        <f t="shared" si="61"/>
        <v>255</v>
      </c>
      <c r="U184">
        <f t="shared" si="62"/>
        <v>2.4082399653118496</v>
      </c>
    </row>
    <row r="185" spans="1:21" ht="12.75">
      <c r="A185">
        <v>15148</v>
      </c>
      <c r="B185" t="s">
        <v>24</v>
      </c>
      <c r="C185" t="s">
        <v>15</v>
      </c>
      <c r="D185" t="s">
        <v>19</v>
      </c>
      <c r="E185" t="s">
        <v>48</v>
      </c>
      <c r="F185" s="5">
        <v>68</v>
      </c>
      <c r="H185">
        <v>9</v>
      </c>
      <c r="I185">
        <v>1</v>
      </c>
      <c r="J185">
        <v>0</v>
      </c>
      <c r="K185">
        <v>0</v>
      </c>
      <c r="S185">
        <f t="shared" si="63"/>
        <v>900</v>
      </c>
      <c r="T185">
        <f t="shared" si="61"/>
        <v>900</v>
      </c>
      <c r="U185">
        <f t="shared" si="62"/>
        <v>2.954724790979063</v>
      </c>
    </row>
    <row r="187" spans="1:21" ht="12.75">
      <c r="A187">
        <v>15149</v>
      </c>
      <c r="B187" t="s">
        <v>24</v>
      </c>
      <c r="C187" t="s">
        <v>15</v>
      </c>
      <c r="D187" t="s">
        <v>20</v>
      </c>
      <c r="E187" t="s">
        <v>49</v>
      </c>
      <c r="F187" s="5" t="s">
        <v>61</v>
      </c>
      <c r="H187">
        <v>110</v>
      </c>
      <c r="I187">
        <v>15</v>
      </c>
      <c r="J187">
        <v>3</v>
      </c>
      <c r="K187">
        <v>0</v>
      </c>
      <c r="S187">
        <f>I187*1000</f>
        <v>15000</v>
      </c>
      <c r="T187">
        <f aca="true" t="shared" si="64" ref="T187:T193">AVERAGE(R187:S187)</f>
        <v>15000</v>
      </c>
      <c r="U187">
        <f aca="true" t="shared" si="65" ref="U187:U193">LOG10(T187+1)</f>
        <v>4.1761202110560856</v>
      </c>
    </row>
    <row r="188" spans="1:21" ht="12.75">
      <c r="A188">
        <v>15150</v>
      </c>
      <c r="B188" t="s">
        <v>24</v>
      </c>
      <c r="C188" t="s">
        <v>15</v>
      </c>
      <c r="D188" t="s">
        <v>20</v>
      </c>
      <c r="E188" t="s">
        <v>49</v>
      </c>
      <c r="F188" s="5" t="s">
        <v>61</v>
      </c>
      <c r="H188">
        <v>176</v>
      </c>
      <c r="I188">
        <v>30</v>
      </c>
      <c r="J188">
        <v>2</v>
      </c>
      <c r="K188">
        <v>0</v>
      </c>
      <c r="R188">
        <f>H188*100</f>
        <v>17600</v>
      </c>
      <c r="S188">
        <f aca="true" t="shared" si="66" ref="S188:S193">I188*1000</f>
        <v>30000</v>
      </c>
      <c r="T188">
        <f t="shared" si="64"/>
        <v>23800</v>
      </c>
      <c r="U188">
        <f t="shared" si="65"/>
        <v>4.376595204340475</v>
      </c>
    </row>
    <row r="189" spans="1:21" ht="12.75">
      <c r="A189">
        <v>15151</v>
      </c>
      <c r="B189" t="s">
        <v>24</v>
      </c>
      <c r="C189" t="s">
        <v>15</v>
      </c>
      <c r="D189" t="s">
        <v>20</v>
      </c>
      <c r="E189" t="s">
        <v>49</v>
      </c>
      <c r="F189" s="5" t="s">
        <v>61</v>
      </c>
      <c r="H189" t="s">
        <v>61</v>
      </c>
      <c r="I189">
        <v>39</v>
      </c>
      <c r="J189">
        <v>6</v>
      </c>
      <c r="K189">
        <v>1</v>
      </c>
      <c r="S189">
        <f t="shared" si="66"/>
        <v>39000</v>
      </c>
      <c r="T189">
        <f t="shared" si="64"/>
        <v>39000</v>
      </c>
      <c r="U189">
        <f t="shared" si="65"/>
        <v>4.591075742639682</v>
      </c>
    </row>
    <row r="190" spans="1:21" ht="12.75">
      <c r="A190">
        <v>15152</v>
      </c>
      <c r="B190" t="s">
        <v>24</v>
      </c>
      <c r="C190" t="s">
        <v>15</v>
      </c>
      <c r="D190" t="s">
        <v>20</v>
      </c>
      <c r="E190" t="s">
        <v>49</v>
      </c>
      <c r="F190" s="5" t="s">
        <v>61</v>
      </c>
      <c r="H190">
        <v>165</v>
      </c>
      <c r="I190">
        <v>19</v>
      </c>
      <c r="J190">
        <v>5</v>
      </c>
      <c r="K190">
        <v>0</v>
      </c>
      <c r="S190">
        <f t="shared" si="66"/>
        <v>19000</v>
      </c>
      <c r="T190">
        <f t="shared" si="64"/>
        <v>19000</v>
      </c>
      <c r="U190">
        <f t="shared" si="65"/>
        <v>4.278776457955645</v>
      </c>
    </row>
    <row r="191" spans="1:21" ht="12.75">
      <c r="A191">
        <v>15153</v>
      </c>
      <c r="B191" t="s">
        <v>24</v>
      </c>
      <c r="C191" t="s">
        <v>15</v>
      </c>
      <c r="D191" t="s">
        <v>20</v>
      </c>
      <c r="E191" t="s">
        <v>49</v>
      </c>
      <c r="F191" s="5" t="s">
        <v>61</v>
      </c>
      <c r="H191">
        <v>210</v>
      </c>
      <c r="I191">
        <v>29</v>
      </c>
      <c r="J191">
        <v>2</v>
      </c>
      <c r="K191">
        <v>1</v>
      </c>
      <c r="S191">
        <f t="shared" si="66"/>
        <v>29000</v>
      </c>
      <c r="T191">
        <f t="shared" si="64"/>
        <v>29000</v>
      </c>
      <c r="U191">
        <f t="shared" si="65"/>
        <v>4.46241297331255</v>
      </c>
    </row>
    <row r="192" spans="1:21" ht="12.75">
      <c r="A192">
        <v>15154</v>
      </c>
      <c r="B192" t="s">
        <v>24</v>
      </c>
      <c r="C192" t="s">
        <v>15</v>
      </c>
      <c r="D192" t="s">
        <v>20</v>
      </c>
      <c r="E192" t="s">
        <v>49</v>
      </c>
      <c r="F192" s="5" t="s">
        <v>61</v>
      </c>
      <c r="H192">
        <v>150</v>
      </c>
      <c r="I192">
        <v>22</v>
      </c>
      <c r="J192">
        <v>1</v>
      </c>
      <c r="K192">
        <v>0</v>
      </c>
      <c r="S192">
        <f t="shared" si="66"/>
        <v>22000</v>
      </c>
      <c r="T192">
        <f t="shared" si="64"/>
        <v>22000</v>
      </c>
      <c r="U192">
        <f t="shared" si="65"/>
        <v>4.342442421031837</v>
      </c>
    </row>
    <row r="193" spans="1:21" ht="12.75">
      <c r="A193">
        <v>15155</v>
      </c>
      <c r="B193" t="s">
        <v>24</v>
      </c>
      <c r="C193" t="s">
        <v>15</v>
      </c>
      <c r="D193" t="s">
        <v>20</v>
      </c>
      <c r="E193" t="s">
        <v>49</v>
      </c>
      <c r="F193" s="5" t="s">
        <v>61</v>
      </c>
      <c r="H193">
        <v>150</v>
      </c>
      <c r="I193">
        <v>17</v>
      </c>
      <c r="J193">
        <v>2</v>
      </c>
      <c r="K193">
        <v>0</v>
      </c>
      <c r="S193">
        <f t="shared" si="66"/>
        <v>17000</v>
      </c>
      <c r="T193">
        <f t="shared" si="64"/>
        <v>17000</v>
      </c>
      <c r="U193">
        <f t="shared" si="65"/>
        <v>4.230474467361159</v>
      </c>
    </row>
    <row r="195" spans="1:21" ht="12.75">
      <c r="A195">
        <v>15156</v>
      </c>
      <c r="B195" t="s">
        <v>24</v>
      </c>
      <c r="C195" t="s">
        <v>21</v>
      </c>
      <c r="D195" t="s">
        <v>16</v>
      </c>
      <c r="E195" t="s">
        <v>50</v>
      </c>
      <c r="F195" s="5">
        <v>0</v>
      </c>
      <c r="H195" s="5">
        <v>0</v>
      </c>
      <c r="I195" s="5">
        <v>0</v>
      </c>
      <c r="J195" s="5">
        <v>0</v>
      </c>
      <c r="K195" s="5">
        <v>0</v>
      </c>
      <c r="U195">
        <f>LOG10(T195+1)</f>
        <v>0</v>
      </c>
    </row>
    <row r="196" spans="1:21" ht="12.75">
      <c r="A196">
        <v>15157</v>
      </c>
      <c r="B196" t="s">
        <v>24</v>
      </c>
      <c r="C196" t="s">
        <v>21</v>
      </c>
      <c r="D196" t="s">
        <v>16</v>
      </c>
      <c r="E196" t="s">
        <v>50</v>
      </c>
      <c r="F196" s="5">
        <v>0</v>
      </c>
      <c r="H196" s="5">
        <v>0</v>
      </c>
      <c r="I196" s="5">
        <v>0</v>
      </c>
      <c r="J196" s="5">
        <v>0</v>
      </c>
      <c r="K196" s="5">
        <v>0</v>
      </c>
      <c r="U196">
        <f>LOG10(T196+1)</f>
        <v>0</v>
      </c>
    </row>
    <row r="197" s="8" customFormat="1" ht="12.75">
      <c r="F197" s="9"/>
    </row>
    <row r="198" spans="1:21" ht="12.75">
      <c r="A198">
        <v>15158</v>
      </c>
      <c r="B198" t="s">
        <v>24</v>
      </c>
      <c r="C198" t="s">
        <v>21</v>
      </c>
      <c r="D198" t="s">
        <v>18</v>
      </c>
      <c r="E198" t="s">
        <v>51</v>
      </c>
      <c r="F198" s="5">
        <v>159</v>
      </c>
      <c r="H198">
        <v>18</v>
      </c>
      <c r="I198">
        <v>0</v>
      </c>
      <c r="J198">
        <v>0</v>
      </c>
      <c r="K198">
        <v>0</v>
      </c>
      <c r="R198">
        <f>H198*100</f>
        <v>1800</v>
      </c>
      <c r="T198">
        <f aca="true" t="shared" si="67" ref="T198:T204">AVERAGE(R198:S198)</f>
        <v>1800</v>
      </c>
      <c r="U198">
        <f aca="true" t="shared" si="68" ref="U198:U204">LOG10(T198+1)</f>
        <v>3.2555137128195333</v>
      </c>
    </row>
    <row r="199" spans="1:21" ht="12.75">
      <c r="A199">
        <v>15159</v>
      </c>
      <c r="B199" t="s">
        <v>24</v>
      </c>
      <c r="C199" t="s">
        <v>21</v>
      </c>
      <c r="D199" t="s">
        <v>18</v>
      </c>
      <c r="E199" t="s">
        <v>51</v>
      </c>
      <c r="F199" s="5">
        <v>216</v>
      </c>
      <c r="H199">
        <v>26</v>
      </c>
      <c r="I199">
        <v>1</v>
      </c>
      <c r="J199">
        <v>0</v>
      </c>
      <c r="K199">
        <v>0</v>
      </c>
      <c r="R199">
        <f aca="true" t="shared" si="69" ref="R199:R204">H199*100</f>
        <v>2600</v>
      </c>
      <c r="T199">
        <f t="shared" si="67"/>
        <v>2600</v>
      </c>
      <c r="U199">
        <f t="shared" si="68"/>
        <v>3.4151403521958725</v>
      </c>
    </row>
    <row r="200" spans="1:21" ht="12.75">
      <c r="A200">
        <v>15160</v>
      </c>
      <c r="B200" t="s">
        <v>24</v>
      </c>
      <c r="C200" t="s">
        <v>21</v>
      </c>
      <c r="D200" t="s">
        <v>18</v>
      </c>
      <c r="E200" t="s">
        <v>51</v>
      </c>
      <c r="F200" s="5">
        <v>315</v>
      </c>
      <c r="H200">
        <v>51</v>
      </c>
      <c r="I200">
        <v>11</v>
      </c>
      <c r="J200">
        <v>1</v>
      </c>
      <c r="K200">
        <v>0</v>
      </c>
      <c r="R200">
        <f t="shared" si="69"/>
        <v>5100</v>
      </c>
      <c r="T200">
        <f t="shared" si="67"/>
        <v>5100</v>
      </c>
      <c r="U200">
        <f t="shared" si="68"/>
        <v>3.707655323531187</v>
      </c>
    </row>
    <row r="201" spans="1:21" ht="12.75">
      <c r="A201">
        <v>15161</v>
      </c>
      <c r="B201" t="s">
        <v>24</v>
      </c>
      <c r="C201" t="s">
        <v>21</v>
      </c>
      <c r="D201" t="s">
        <v>18</v>
      </c>
      <c r="E201" t="s">
        <v>51</v>
      </c>
      <c r="F201" s="5">
        <v>21</v>
      </c>
      <c r="H201">
        <v>2</v>
      </c>
      <c r="I201">
        <v>0</v>
      </c>
      <c r="J201">
        <v>0</v>
      </c>
      <c r="K201">
        <v>0</v>
      </c>
      <c r="R201">
        <f t="shared" si="69"/>
        <v>200</v>
      </c>
      <c r="T201">
        <f t="shared" si="67"/>
        <v>200</v>
      </c>
      <c r="U201">
        <f t="shared" si="68"/>
        <v>2.303196057420489</v>
      </c>
    </row>
    <row r="202" spans="1:21" ht="12.75">
      <c r="A202">
        <v>15162</v>
      </c>
      <c r="B202" t="s">
        <v>24</v>
      </c>
      <c r="C202" t="s">
        <v>21</v>
      </c>
      <c r="D202" t="s">
        <v>18</v>
      </c>
      <c r="E202" t="s">
        <v>51</v>
      </c>
      <c r="F202" s="5" t="s">
        <v>61</v>
      </c>
      <c r="H202">
        <v>116</v>
      </c>
      <c r="I202">
        <v>21</v>
      </c>
      <c r="J202">
        <v>0</v>
      </c>
      <c r="K202">
        <v>0</v>
      </c>
      <c r="R202">
        <f t="shared" si="69"/>
        <v>11600</v>
      </c>
      <c r="T202">
        <f t="shared" si="67"/>
        <v>11600</v>
      </c>
      <c r="U202">
        <f t="shared" si="68"/>
        <v>4.064495426792728</v>
      </c>
    </row>
    <row r="203" spans="1:21" ht="12.75">
      <c r="A203">
        <v>15163</v>
      </c>
      <c r="B203" t="s">
        <v>24</v>
      </c>
      <c r="C203" t="s">
        <v>21</v>
      </c>
      <c r="D203" t="s">
        <v>18</v>
      </c>
      <c r="E203" t="s">
        <v>51</v>
      </c>
      <c r="F203" s="5">
        <v>112</v>
      </c>
      <c r="H203">
        <v>33</v>
      </c>
      <c r="I203">
        <v>3</v>
      </c>
      <c r="J203">
        <v>0</v>
      </c>
      <c r="K203">
        <v>0</v>
      </c>
      <c r="R203">
        <f t="shared" si="69"/>
        <v>3300</v>
      </c>
      <c r="T203">
        <f t="shared" si="67"/>
        <v>3300</v>
      </c>
      <c r="U203">
        <f t="shared" si="68"/>
        <v>3.5186455243303114</v>
      </c>
    </row>
    <row r="204" spans="1:21" ht="12.75">
      <c r="A204">
        <v>15164</v>
      </c>
      <c r="B204" t="s">
        <v>24</v>
      </c>
      <c r="C204" t="s">
        <v>21</v>
      </c>
      <c r="D204" t="s">
        <v>18</v>
      </c>
      <c r="E204" t="s">
        <v>51</v>
      </c>
      <c r="F204" s="5" t="s">
        <v>61</v>
      </c>
      <c r="H204">
        <v>6</v>
      </c>
      <c r="I204">
        <v>6</v>
      </c>
      <c r="J204">
        <v>0</v>
      </c>
      <c r="K204">
        <v>0</v>
      </c>
      <c r="R204">
        <f t="shared" si="69"/>
        <v>600</v>
      </c>
      <c r="T204">
        <f t="shared" si="67"/>
        <v>600</v>
      </c>
      <c r="U204">
        <f t="shared" si="68"/>
        <v>2.7788744720027396</v>
      </c>
    </row>
    <row r="206" spans="1:21" ht="12.75">
      <c r="A206">
        <v>15165</v>
      </c>
      <c r="B206" t="s">
        <v>24</v>
      </c>
      <c r="C206" t="s">
        <v>21</v>
      </c>
      <c r="D206" t="s">
        <v>19</v>
      </c>
      <c r="E206" t="s">
        <v>52</v>
      </c>
      <c r="F206" s="5" t="s">
        <v>61</v>
      </c>
      <c r="H206">
        <v>130</v>
      </c>
      <c r="I206">
        <v>30</v>
      </c>
      <c r="J206">
        <v>5</v>
      </c>
      <c r="K206">
        <v>0</v>
      </c>
      <c r="R206">
        <f>I206*1000</f>
        <v>30000</v>
      </c>
      <c r="T206">
        <f aca="true" t="shared" si="70" ref="T206:T212">AVERAGE(R206:S206)</f>
        <v>30000</v>
      </c>
      <c r="U206">
        <f aca="true" t="shared" si="71" ref="U206:U212">LOG10(T206+1)</f>
        <v>4.477135730961123</v>
      </c>
    </row>
    <row r="207" spans="1:21" ht="12.75">
      <c r="A207">
        <v>15166</v>
      </c>
      <c r="B207" t="s">
        <v>24</v>
      </c>
      <c r="C207" t="s">
        <v>21</v>
      </c>
      <c r="D207" t="s">
        <v>19</v>
      </c>
      <c r="E207" t="s">
        <v>52</v>
      </c>
      <c r="F207" s="5">
        <v>300</v>
      </c>
      <c r="H207">
        <v>10</v>
      </c>
      <c r="I207">
        <v>11</v>
      </c>
      <c r="J207">
        <v>2</v>
      </c>
      <c r="K207">
        <v>0</v>
      </c>
      <c r="R207">
        <f aca="true" t="shared" si="72" ref="R207:R212">I207*1000</f>
        <v>11000</v>
      </c>
      <c r="T207">
        <f t="shared" si="70"/>
        <v>11000</v>
      </c>
      <c r="U207">
        <f t="shared" si="71"/>
        <v>4.041432164680265</v>
      </c>
    </row>
    <row r="208" spans="1:21" ht="12.75">
      <c r="A208">
        <v>15167</v>
      </c>
      <c r="B208" t="s">
        <v>24</v>
      </c>
      <c r="C208" t="s">
        <v>21</v>
      </c>
      <c r="D208" t="s">
        <v>19</v>
      </c>
      <c r="E208" t="s">
        <v>52</v>
      </c>
      <c r="F208" s="5" t="s">
        <v>61</v>
      </c>
      <c r="H208">
        <v>87</v>
      </c>
      <c r="I208">
        <v>11</v>
      </c>
      <c r="J208">
        <v>1</v>
      </c>
      <c r="K208">
        <v>0</v>
      </c>
      <c r="R208">
        <f t="shared" si="72"/>
        <v>11000</v>
      </c>
      <c r="T208">
        <f t="shared" si="70"/>
        <v>11000</v>
      </c>
      <c r="U208">
        <f t="shared" si="71"/>
        <v>4.041432164680265</v>
      </c>
    </row>
    <row r="209" spans="1:21" ht="12.75">
      <c r="A209">
        <v>15168</v>
      </c>
      <c r="B209" t="s">
        <v>24</v>
      </c>
      <c r="C209" t="s">
        <v>21</v>
      </c>
      <c r="D209" t="s">
        <v>19</v>
      </c>
      <c r="E209" t="s">
        <v>52</v>
      </c>
      <c r="F209" s="5" t="s">
        <v>61</v>
      </c>
      <c r="H209">
        <v>115</v>
      </c>
      <c r="I209">
        <v>41</v>
      </c>
      <c r="J209">
        <v>6</v>
      </c>
      <c r="K209">
        <v>0</v>
      </c>
      <c r="R209">
        <f t="shared" si="72"/>
        <v>41000</v>
      </c>
      <c r="T209">
        <f t="shared" si="70"/>
        <v>41000</v>
      </c>
      <c r="U209">
        <f t="shared" si="71"/>
        <v>4.6127944491388995</v>
      </c>
    </row>
    <row r="210" spans="1:21" ht="12.75">
      <c r="A210">
        <v>15169</v>
      </c>
      <c r="B210" t="s">
        <v>24</v>
      </c>
      <c r="C210" t="s">
        <v>21</v>
      </c>
      <c r="D210" t="s">
        <v>19</v>
      </c>
      <c r="E210" t="s">
        <v>52</v>
      </c>
      <c r="F210" s="5" t="s">
        <v>61</v>
      </c>
      <c r="H210" t="s">
        <v>61</v>
      </c>
      <c r="I210">
        <v>69</v>
      </c>
      <c r="J210">
        <v>11</v>
      </c>
      <c r="K210">
        <v>2</v>
      </c>
      <c r="R210">
        <f t="shared" si="72"/>
        <v>69000</v>
      </c>
      <c r="T210">
        <f t="shared" si="70"/>
        <v>69000</v>
      </c>
      <c r="U210">
        <f t="shared" si="71"/>
        <v>4.838855384814572</v>
      </c>
    </row>
    <row r="211" spans="1:21" ht="12.75">
      <c r="A211">
        <v>15170</v>
      </c>
      <c r="B211" t="s">
        <v>24</v>
      </c>
      <c r="C211" t="s">
        <v>21</v>
      </c>
      <c r="D211" t="s">
        <v>19</v>
      </c>
      <c r="E211" t="s">
        <v>52</v>
      </c>
      <c r="F211" s="5" t="s">
        <v>61</v>
      </c>
      <c r="H211">
        <v>166</v>
      </c>
      <c r="I211">
        <v>37</v>
      </c>
      <c r="J211">
        <v>3</v>
      </c>
      <c r="K211">
        <v>2</v>
      </c>
      <c r="R211">
        <f t="shared" si="72"/>
        <v>37000</v>
      </c>
      <c r="T211">
        <f t="shared" si="70"/>
        <v>37000</v>
      </c>
      <c r="U211">
        <f t="shared" si="71"/>
        <v>4.568213461597081</v>
      </c>
    </row>
    <row r="212" spans="1:21" ht="12.75">
      <c r="A212">
        <v>15171</v>
      </c>
      <c r="B212" t="s">
        <v>24</v>
      </c>
      <c r="C212" t="s">
        <v>21</v>
      </c>
      <c r="D212" t="s">
        <v>19</v>
      </c>
      <c r="E212" t="s">
        <v>52</v>
      </c>
      <c r="F212" s="5" t="s">
        <v>61</v>
      </c>
      <c r="H212">
        <v>156</v>
      </c>
      <c r="I212">
        <v>30</v>
      </c>
      <c r="J212">
        <v>5</v>
      </c>
      <c r="K212">
        <v>1</v>
      </c>
      <c r="R212">
        <f t="shared" si="72"/>
        <v>30000</v>
      </c>
      <c r="T212">
        <f t="shared" si="70"/>
        <v>30000</v>
      </c>
      <c r="U212">
        <f t="shared" si="71"/>
        <v>4.477135730961123</v>
      </c>
    </row>
    <row r="214" spans="1:21" ht="12.75">
      <c r="A214">
        <v>15172</v>
      </c>
      <c r="B214" t="s">
        <v>24</v>
      </c>
      <c r="C214" t="s">
        <v>21</v>
      </c>
      <c r="D214" t="s">
        <v>20</v>
      </c>
      <c r="E214" t="s">
        <v>53</v>
      </c>
      <c r="F214" s="5" t="s">
        <v>61</v>
      </c>
      <c r="H214" t="s">
        <v>61</v>
      </c>
      <c r="I214">
        <v>86</v>
      </c>
      <c r="J214">
        <v>9</v>
      </c>
      <c r="K214">
        <v>0</v>
      </c>
      <c r="R214">
        <f>J214*10000</f>
        <v>90000</v>
      </c>
      <c r="T214">
        <f aca="true" t="shared" si="73" ref="T214:T220">AVERAGE(R214:S214)</f>
        <v>90000</v>
      </c>
      <c r="U214">
        <f aca="true" t="shared" si="74" ref="U214:U220">LOG10(T214+1)</f>
        <v>4.95424733490676</v>
      </c>
    </row>
    <row r="215" spans="1:21" ht="12.75">
      <c r="A215">
        <v>15173</v>
      </c>
      <c r="B215" t="s">
        <v>24</v>
      </c>
      <c r="C215" t="s">
        <v>21</v>
      </c>
      <c r="D215" t="s">
        <v>20</v>
      </c>
      <c r="E215" t="s">
        <v>53</v>
      </c>
      <c r="F215" s="5" t="s">
        <v>61</v>
      </c>
      <c r="H215" t="s">
        <v>61</v>
      </c>
      <c r="I215">
        <v>87</v>
      </c>
      <c r="J215">
        <v>17</v>
      </c>
      <c r="K215">
        <v>0</v>
      </c>
      <c r="R215">
        <f aca="true" t="shared" si="75" ref="R215:R220">J215*10000</f>
        <v>170000</v>
      </c>
      <c r="T215">
        <f t="shared" si="73"/>
        <v>170000</v>
      </c>
      <c r="U215">
        <f t="shared" si="74"/>
        <v>5.230451476044183</v>
      </c>
    </row>
    <row r="216" spans="1:21" ht="12.75">
      <c r="A216">
        <v>15174</v>
      </c>
      <c r="B216" t="s">
        <v>24</v>
      </c>
      <c r="C216" t="s">
        <v>21</v>
      </c>
      <c r="D216" t="s">
        <v>20</v>
      </c>
      <c r="E216" t="s">
        <v>53</v>
      </c>
      <c r="F216" s="5" t="s">
        <v>61</v>
      </c>
      <c r="H216" t="s">
        <v>61</v>
      </c>
      <c r="I216">
        <v>63</v>
      </c>
      <c r="J216">
        <v>9</v>
      </c>
      <c r="K216">
        <v>3</v>
      </c>
      <c r="R216">
        <f t="shared" si="75"/>
        <v>90000</v>
      </c>
      <c r="T216">
        <f t="shared" si="73"/>
        <v>90000</v>
      </c>
      <c r="U216">
        <f t="shared" si="74"/>
        <v>4.95424733490676</v>
      </c>
    </row>
    <row r="217" spans="1:21" ht="12.75">
      <c r="A217">
        <v>15175</v>
      </c>
      <c r="B217" t="s">
        <v>24</v>
      </c>
      <c r="C217" t="s">
        <v>21</v>
      </c>
      <c r="D217" t="s">
        <v>20</v>
      </c>
      <c r="E217" t="s">
        <v>53</v>
      </c>
      <c r="F217" s="5" t="s">
        <v>61</v>
      </c>
      <c r="H217" t="s">
        <v>61</v>
      </c>
      <c r="I217">
        <v>96</v>
      </c>
      <c r="J217">
        <v>19</v>
      </c>
      <c r="K217">
        <v>4</v>
      </c>
      <c r="R217">
        <f t="shared" si="75"/>
        <v>190000</v>
      </c>
      <c r="T217">
        <f t="shared" si="73"/>
        <v>190000</v>
      </c>
      <c r="U217">
        <f t="shared" si="74"/>
        <v>5.278755886707245</v>
      </c>
    </row>
    <row r="218" spans="1:21" ht="12.75">
      <c r="A218">
        <v>15176</v>
      </c>
      <c r="B218" t="s">
        <v>24</v>
      </c>
      <c r="C218" t="s">
        <v>21</v>
      </c>
      <c r="D218" t="s">
        <v>20</v>
      </c>
      <c r="E218" t="s">
        <v>53</v>
      </c>
      <c r="F218" s="5" t="s">
        <v>61</v>
      </c>
      <c r="H218" t="s">
        <v>61</v>
      </c>
      <c r="I218">
        <v>97</v>
      </c>
      <c r="J218">
        <v>20</v>
      </c>
      <c r="K218">
        <v>3</v>
      </c>
      <c r="R218">
        <f t="shared" si="75"/>
        <v>200000</v>
      </c>
      <c r="T218">
        <f t="shared" si="73"/>
        <v>200000</v>
      </c>
      <c r="U218">
        <f t="shared" si="74"/>
        <v>5.301032167130962</v>
      </c>
    </row>
    <row r="219" spans="1:21" ht="12.75">
      <c r="A219">
        <v>15177</v>
      </c>
      <c r="B219" t="s">
        <v>24</v>
      </c>
      <c r="C219" t="s">
        <v>21</v>
      </c>
      <c r="D219" t="s">
        <v>20</v>
      </c>
      <c r="E219" t="s">
        <v>53</v>
      </c>
      <c r="F219" s="5" t="s">
        <v>61</v>
      </c>
      <c r="H219" t="s">
        <v>61</v>
      </c>
      <c r="I219">
        <v>102</v>
      </c>
      <c r="J219">
        <v>31</v>
      </c>
      <c r="K219">
        <v>1</v>
      </c>
      <c r="R219">
        <f t="shared" si="75"/>
        <v>310000</v>
      </c>
      <c r="T219">
        <f t="shared" si="73"/>
        <v>310000</v>
      </c>
      <c r="U219">
        <f t="shared" si="74"/>
        <v>5.4913630947819545</v>
      </c>
    </row>
    <row r="220" spans="1:21" ht="12.75">
      <c r="A220">
        <v>15178</v>
      </c>
      <c r="B220" t="s">
        <v>24</v>
      </c>
      <c r="C220" t="s">
        <v>21</v>
      </c>
      <c r="D220" t="s">
        <v>20</v>
      </c>
      <c r="E220" t="s">
        <v>53</v>
      </c>
      <c r="F220" s="5" t="s">
        <v>61</v>
      </c>
      <c r="H220">
        <v>113</v>
      </c>
      <c r="I220">
        <v>30</v>
      </c>
      <c r="J220">
        <v>5</v>
      </c>
      <c r="K220">
        <v>1</v>
      </c>
      <c r="R220">
        <f t="shared" si="75"/>
        <v>50000</v>
      </c>
      <c r="T220">
        <f t="shared" si="73"/>
        <v>50000</v>
      </c>
      <c r="U220">
        <f t="shared" si="74"/>
        <v>4.698978690138799</v>
      </c>
    </row>
    <row r="222" spans="1:21" ht="12.75">
      <c r="A222">
        <v>15179</v>
      </c>
      <c r="B222" t="s">
        <v>24</v>
      </c>
      <c r="C222" t="s">
        <v>22</v>
      </c>
      <c r="D222" t="s">
        <v>16</v>
      </c>
      <c r="E222" t="s">
        <v>54</v>
      </c>
      <c r="F222" s="5">
        <v>0</v>
      </c>
      <c r="H222">
        <v>0</v>
      </c>
      <c r="I222">
        <v>0</v>
      </c>
      <c r="J222">
        <v>0</v>
      </c>
      <c r="K222">
        <v>0</v>
      </c>
      <c r="U222">
        <f>LOG10(T222+1)</f>
        <v>0</v>
      </c>
    </row>
    <row r="223" spans="1:21" ht="12.75">
      <c r="A223">
        <v>15180</v>
      </c>
      <c r="B223" t="s">
        <v>24</v>
      </c>
      <c r="C223" t="s">
        <v>22</v>
      </c>
      <c r="D223" t="s">
        <v>16</v>
      </c>
      <c r="E223" t="s">
        <v>54</v>
      </c>
      <c r="F223" s="5">
        <v>0</v>
      </c>
      <c r="H223">
        <v>0</v>
      </c>
      <c r="I223">
        <v>0</v>
      </c>
      <c r="J223">
        <v>0</v>
      </c>
      <c r="K223">
        <v>0</v>
      </c>
      <c r="U223">
        <f>LOG10(T223+1)</f>
        <v>0</v>
      </c>
    </row>
    <row r="225" spans="1:21" ht="12.75">
      <c r="A225">
        <v>15181</v>
      </c>
      <c r="B225" t="s">
        <v>24</v>
      </c>
      <c r="C225" t="s">
        <v>22</v>
      </c>
      <c r="D225" t="s">
        <v>18</v>
      </c>
      <c r="E225" t="s">
        <v>55</v>
      </c>
      <c r="F225" s="5" t="s">
        <v>61</v>
      </c>
      <c r="H225" t="s">
        <v>61</v>
      </c>
      <c r="I225">
        <v>80</v>
      </c>
      <c r="J225">
        <v>14</v>
      </c>
      <c r="K225">
        <v>3</v>
      </c>
      <c r="R225">
        <f>I225*1000</f>
        <v>80000</v>
      </c>
      <c r="S225">
        <f>J225*10000</f>
        <v>140000</v>
      </c>
      <c r="T225">
        <f aca="true" t="shared" si="76" ref="T225:T231">AVERAGE(R225:S225)</f>
        <v>110000</v>
      </c>
      <c r="U225">
        <f aca="true" t="shared" si="77" ref="U225:U231">LOG10(T225+1)</f>
        <v>5.041396633271932</v>
      </c>
    </row>
    <row r="226" spans="1:21" ht="12.75">
      <c r="A226">
        <v>15182</v>
      </c>
      <c r="B226" t="s">
        <v>24</v>
      </c>
      <c r="C226" t="s">
        <v>22</v>
      </c>
      <c r="D226" t="s">
        <v>18</v>
      </c>
      <c r="E226" t="s">
        <v>55</v>
      </c>
      <c r="F226" s="5" t="s">
        <v>61</v>
      </c>
      <c r="H226" t="s">
        <v>61</v>
      </c>
      <c r="I226">
        <v>52</v>
      </c>
      <c r="J226">
        <v>6</v>
      </c>
      <c r="K226">
        <v>0</v>
      </c>
      <c r="R226">
        <f>I226*1000</f>
        <v>52000</v>
      </c>
      <c r="S226">
        <f>J226*10000</f>
        <v>60000</v>
      </c>
      <c r="T226">
        <f t="shared" si="76"/>
        <v>56000</v>
      </c>
      <c r="U226">
        <f t="shared" si="77"/>
        <v>4.748195782195563</v>
      </c>
    </row>
    <row r="227" spans="1:21" ht="12.75">
      <c r="A227">
        <v>15183</v>
      </c>
      <c r="B227" t="s">
        <v>24</v>
      </c>
      <c r="C227" t="s">
        <v>22</v>
      </c>
      <c r="D227" t="s">
        <v>18</v>
      </c>
      <c r="E227" t="s">
        <v>55</v>
      </c>
      <c r="F227" s="5">
        <v>227</v>
      </c>
      <c r="H227">
        <v>47</v>
      </c>
      <c r="I227">
        <v>6</v>
      </c>
      <c r="J227">
        <v>2</v>
      </c>
      <c r="K227">
        <v>0</v>
      </c>
      <c r="R227">
        <f>H227*100</f>
        <v>4700</v>
      </c>
      <c r="S227">
        <f>I227*1000</f>
        <v>6000</v>
      </c>
      <c r="T227">
        <f t="shared" si="76"/>
        <v>5350</v>
      </c>
      <c r="U227">
        <f t="shared" si="77"/>
        <v>3.728434950974255</v>
      </c>
    </row>
    <row r="228" spans="1:21" ht="12.75">
      <c r="A228">
        <v>15184</v>
      </c>
      <c r="B228" t="s">
        <v>24</v>
      </c>
      <c r="C228" t="s">
        <v>22</v>
      </c>
      <c r="D228" t="s">
        <v>18</v>
      </c>
      <c r="E228" t="s">
        <v>55</v>
      </c>
      <c r="F228" s="5">
        <v>87</v>
      </c>
      <c r="H228">
        <v>14</v>
      </c>
      <c r="I228">
        <v>1</v>
      </c>
      <c r="J228">
        <v>0</v>
      </c>
      <c r="K228">
        <v>0</v>
      </c>
      <c r="R228">
        <f>F228*10</f>
        <v>870</v>
      </c>
      <c r="S228">
        <f>H228*100</f>
        <v>1400</v>
      </c>
      <c r="T228">
        <f t="shared" si="76"/>
        <v>1135</v>
      </c>
      <c r="U228">
        <f t="shared" si="77"/>
        <v>3.055378331375</v>
      </c>
    </row>
    <row r="229" spans="1:21" ht="12.75">
      <c r="A229">
        <v>15185</v>
      </c>
      <c r="B229" t="s">
        <v>24</v>
      </c>
      <c r="C229" t="s">
        <v>22</v>
      </c>
      <c r="D229" t="s">
        <v>18</v>
      </c>
      <c r="E229" t="s">
        <v>55</v>
      </c>
      <c r="F229" s="5">
        <v>0</v>
      </c>
      <c r="H229">
        <v>0</v>
      </c>
      <c r="I229">
        <v>0</v>
      </c>
      <c r="J229">
        <v>0</v>
      </c>
      <c r="K229">
        <v>0</v>
      </c>
      <c r="R229">
        <v>0</v>
      </c>
      <c r="S229">
        <v>0</v>
      </c>
      <c r="T229">
        <f t="shared" si="76"/>
        <v>0</v>
      </c>
      <c r="U229">
        <f t="shared" si="77"/>
        <v>0</v>
      </c>
    </row>
    <row r="230" spans="1:21" ht="12.75">
      <c r="A230">
        <v>15186</v>
      </c>
      <c r="B230" t="s">
        <v>24</v>
      </c>
      <c r="C230" t="s">
        <v>22</v>
      </c>
      <c r="D230" t="s">
        <v>18</v>
      </c>
      <c r="E230" t="s">
        <v>55</v>
      </c>
      <c r="F230" s="5">
        <v>201</v>
      </c>
      <c r="H230">
        <v>30</v>
      </c>
      <c r="I230">
        <v>3</v>
      </c>
      <c r="J230">
        <v>0</v>
      </c>
      <c r="K230">
        <v>0</v>
      </c>
      <c r="R230">
        <f>H230*100</f>
        <v>3000</v>
      </c>
      <c r="S230">
        <f>I230*1000</f>
        <v>3000</v>
      </c>
      <c r="T230">
        <f t="shared" si="76"/>
        <v>3000</v>
      </c>
      <c r="U230">
        <f t="shared" si="77"/>
        <v>3.477265995424853</v>
      </c>
    </row>
    <row r="231" spans="1:21" ht="12.75">
      <c r="A231">
        <v>15187</v>
      </c>
      <c r="B231" t="s">
        <v>24</v>
      </c>
      <c r="C231" t="s">
        <v>22</v>
      </c>
      <c r="D231" t="s">
        <v>18</v>
      </c>
      <c r="E231" t="s">
        <v>55</v>
      </c>
      <c r="F231" s="5" t="s">
        <v>61</v>
      </c>
      <c r="H231" t="s">
        <v>61</v>
      </c>
      <c r="I231" t="s">
        <v>61</v>
      </c>
      <c r="J231">
        <v>58</v>
      </c>
      <c r="K231">
        <v>10</v>
      </c>
      <c r="R231">
        <f>J231*10000</f>
        <v>580000</v>
      </c>
      <c r="S231">
        <f>K231*100000</f>
        <v>1000000</v>
      </c>
      <c r="T231">
        <f t="shared" si="76"/>
        <v>790000</v>
      </c>
      <c r="U231">
        <f t="shared" si="77"/>
        <v>5.897627641029944</v>
      </c>
    </row>
    <row r="233" spans="1:21" ht="12.75">
      <c r="A233">
        <v>15188</v>
      </c>
      <c r="B233" t="s">
        <v>24</v>
      </c>
      <c r="C233" t="s">
        <v>22</v>
      </c>
      <c r="D233" t="s">
        <v>19</v>
      </c>
      <c r="E233" t="s">
        <v>56</v>
      </c>
      <c r="F233" s="5" t="s">
        <v>61</v>
      </c>
      <c r="H233" t="s">
        <v>61</v>
      </c>
      <c r="I233" t="s">
        <v>61</v>
      </c>
      <c r="J233" t="s">
        <v>61</v>
      </c>
      <c r="K233" t="s">
        <v>61</v>
      </c>
      <c r="M233" t="s">
        <v>61</v>
      </c>
      <c r="N233">
        <v>104</v>
      </c>
      <c r="O233">
        <v>27</v>
      </c>
      <c r="P233">
        <v>2</v>
      </c>
      <c r="R233">
        <f>N233*10^6</f>
        <v>104000000</v>
      </c>
      <c r="S233">
        <f>O233*10^7</f>
        <v>270000000</v>
      </c>
      <c r="T233">
        <f aca="true" t="shared" si="78" ref="T233:T239">AVERAGE(R233:S233)</f>
        <v>187000000</v>
      </c>
      <c r="U233">
        <f aca="true" t="shared" si="79" ref="U233:U239">LOG10(T233+1)</f>
        <v>8.27184160885893</v>
      </c>
    </row>
    <row r="234" spans="1:21" ht="12.75">
      <c r="A234">
        <v>15189</v>
      </c>
      <c r="B234" t="s">
        <v>24</v>
      </c>
      <c r="C234" t="s">
        <v>22</v>
      </c>
      <c r="D234" t="s">
        <v>19</v>
      </c>
      <c r="E234" t="s">
        <v>56</v>
      </c>
      <c r="F234" s="5" t="s">
        <v>61</v>
      </c>
      <c r="H234" t="s">
        <v>61</v>
      </c>
      <c r="I234" t="s">
        <v>61</v>
      </c>
      <c r="J234" t="s">
        <v>61</v>
      </c>
      <c r="K234">
        <v>102</v>
      </c>
      <c r="M234">
        <v>85</v>
      </c>
      <c r="N234">
        <v>18</v>
      </c>
      <c r="O234">
        <v>0</v>
      </c>
      <c r="P234">
        <v>0</v>
      </c>
      <c r="R234">
        <f>M234*100000</f>
        <v>8500000</v>
      </c>
      <c r="S234">
        <f>N234*10^6</f>
        <v>18000000</v>
      </c>
      <c r="T234">
        <f t="shared" si="78"/>
        <v>13250000</v>
      </c>
      <c r="U234">
        <f t="shared" si="79"/>
        <v>7.122215911049768</v>
      </c>
    </row>
    <row r="235" spans="1:21" ht="12.75">
      <c r="A235">
        <v>15190</v>
      </c>
      <c r="B235" t="s">
        <v>24</v>
      </c>
      <c r="C235" t="s">
        <v>22</v>
      </c>
      <c r="D235" t="s">
        <v>19</v>
      </c>
      <c r="E235" t="s">
        <v>56</v>
      </c>
      <c r="F235" s="5" t="s">
        <v>61</v>
      </c>
      <c r="H235" t="s">
        <v>61</v>
      </c>
      <c r="I235" t="s">
        <v>61</v>
      </c>
      <c r="J235">
        <v>166</v>
      </c>
      <c r="K235">
        <v>36</v>
      </c>
      <c r="M235">
        <v>33</v>
      </c>
      <c r="N235">
        <v>5</v>
      </c>
      <c r="O235">
        <v>2</v>
      </c>
      <c r="P235">
        <v>0</v>
      </c>
      <c r="R235">
        <f>M235*100000</f>
        <v>3300000</v>
      </c>
      <c r="T235">
        <f t="shared" si="78"/>
        <v>3300000</v>
      </c>
      <c r="U235">
        <f t="shared" si="79"/>
        <v>6.518514071482256</v>
      </c>
    </row>
    <row r="236" spans="1:21" ht="12.75">
      <c r="A236">
        <v>15191</v>
      </c>
      <c r="B236" t="s">
        <v>24</v>
      </c>
      <c r="C236" t="s">
        <v>22</v>
      </c>
      <c r="D236" t="s">
        <v>19</v>
      </c>
      <c r="E236" t="s">
        <v>56</v>
      </c>
      <c r="F236" s="5" t="s">
        <v>61</v>
      </c>
      <c r="H236" t="s">
        <v>61</v>
      </c>
      <c r="I236" t="s">
        <v>61</v>
      </c>
      <c r="J236" t="s">
        <v>61</v>
      </c>
      <c r="K236" t="s">
        <v>61</v>
      </c>
      <c r="M236" t="s">
        <v>61</v>
      </c>
      <c r="N236">
        <v>51</v>
      </c>
      <c r="O236">
        <v>12</v>
      </c>
      <c r="P236">
        <v>4</v>
      </c>
      <c r="S236">
        <f>O236*10^7</f>
        <v>120000000</v>
      </c>
      <c r="T236">
        <f t="shared" si="78"/>
        <v>120000000</v>
      </c>
      <c r="U236">
        <f t="shared" si="79"/>
        <v>8.079181249666746</v>
      </c>
    </row>
    <row r="237" spans="1:21" ht="12.75">
      <c r="A237">
        <v>15192</v>
      </c>
      <c r="B237" t="s">
        <v>24</v>
      </c>
      <c r="C237" t="s">
        <v>22</v>
      </c>
      <c r="D237" t="s">
        <v>19</v>
      </c>
      <c r="E237" t="s">
        <v>56</v>
      </c>
      <c r="F237" s="5" t="s">
        <v>61</v>
      </c>
      <c r="H237" t="s">
        <v>61</v>
      </c>
      <c r="I237">
        <v>97</v>
      </c>
      <c r="J237">
        <v>23</v>
      </c>
      <c r="K237">
        <v>5</v>
      </c>
      <c r="M237">
        <v>2</v>
      </c>
      <c r="N237">
        <v>1</v>
      </c>
      <c r="O237">
        <v>0</v>
      </c>
      <c r="P237">
        <v>1</v>
      </c>
      <c r="R237">
        <f>J237*10000</f>
        <v>230000</v>
      </c>
      <c r="T237">
        <f t="shared" si="78"/>
        <v>230000</v>
      </c>
      <c r="U237">
        <f t="shared" si="79"/>
        <v>5.361729724250366</v>
      </c>
    </row>
    <row r="238" spans="1:21" ht="12.75">
      <c r="A238">
        <v>15193</v>
      </c>
      <c r="B238" t="s">
        <v>24</v>
      </c>
      <c r="C238" t="s">
        <v>22</v>
      </c>
      <c r="D238" t="s">
        <v>19</v>
      </c>
      <c r="E238" t="s">
        <v>56</v>
      </c>
      <c r="F238" s="5" t="s">
        <v>61</v>
      </c>
      <c r="H238" t="s">
        <v>61</v>
      </c>
      <c r="I238" t="s">
        <v>61</v>
      </c>
      <c r="J238" t="s">
        <v>61</v>
      </c>
      <c r="K238" t="s">
        <v>61</v>
      </c>
      <c r="M238" t="s">
        <v>61</v>
      </c>
      <c r="N238">
        <v>146</v>
      </c>
      <c r="O238">
        <v>21</v>
      </c>
      <c r="P238">
        <v>4</v>
      </c>
      <c r="R238">
        <f>O238*10^7</f>
        <v>210000000</v>
      </c>
      <c r="T238">
        <f t="shared" si="78"/>
        <v>210000000</v>
      </c>
      <c r="U238">
        <f t="shared" si="79"/>
        <v>8.322219296801988</v>
      </c>
    </row>
    <row r="239" spans="1:21" ht="12.75">
      <c r="A239">
        <v>15194</v>
      </c>
      <c r="B239" t="s">
        <v>24</v>
      </c>
      <c r="C239" t="s">
        <v>22</v>
      </c>
      <c r="D239" t="s">
        <v>19</v>
      </c>
      <c r="E239" t="s">
        <v>56</v>
      </c>
      <c r="F239" s="5" t="s">
        <v>61</v>
      </c>
      <c r="H239" t="s">
        <v>61</v>
      </c>
      <c r="I239" t="s">
        <v>61</v>
      </c>
      <c r="J239" t="s">
        <v>61</v>
      </c>
      <c r="K239">
        <v>144</v>
      </c>
      <c r="M239">
        <v>142</v>
      </c>
      <c r="N239">
        <v>30</v>
      </c>
      <c r="O239">
        <v>10</v>
      </c>
      <c r="P239">
        <v>1</v>
      </c>
      <c r="R239">
        <f>N239*10^6</f>
        <v>30000000</v>
      </c>
      <c r="T239">
        <f t="shared" si="78"/>
        <v>30000000</v>
      </c>
      <c r="U239">
        <f t="shared" si="79"/>
        <v>7.477121269196145</v>
      </c>
    </row>
    <row r="241" spans="1:21" ht="12.75">
      <c r="A241">
        <v>15195</v>
      </c>
      <c r="B241" t="s">
        <v>24</v>
      </c>
      <c r="C241" t="s">
        <v>22</v>
      </c>
      <c r="D241" t="s">
        <v>20</v>
      </c>
      <c r="E241" t="s">
        <v>57</v>
      </c>
      <c r="F241" s="5" t="s">
        <v>61</v>
      </c>
      <c r="H241" t="s">
        <v>61</v>
      </c>
      <c r="I241" t="s">
        <v>61</v>
      </c>
      <c r="J241" t="s">
        <v>61</v>
      </c>
      <c r="K241">
        <v>116</v>
      </c>
      <c r="M241">
        <v>114</v>
      </c>
      <c r="N241">
        <v>34</v>
      </c>
      <c r="O241">
        <v>3</v>
      </c>
      <c r="P241">
        <v>1</v>
      </c>
      <c r="R241">
        <f>N241*10^6</f>
        <v>34000000</v>
      </c>
      <c r="T241">
        <f aca="true" t="shared" si="80" ref="T241:T247">AVERAGE(R241:S241)</f>
        <v>34000000</v>
      </c>
      <c r="U241">
        <f aca="true" t="shared" si="81" ref="U241:U247">LOG10(T241+1)</f>
        <v>7.531478929815622</v>
      </c>
    </row>
    <row r="242" spans="1:21" ht="12.75">
      <c r="A242">
        <v>15196</v>
      </c>
      <c r="B242" t="s">
        <v>24</v>
      </c>
      <c r="C242" t="s">
        <v>22</v>
      </c>
      <c r="D242" t="s">
        <v>20</v>
      </c>
      <c r="E242" t="s">
        <v>57</v>
      </c>
      <c r="F242" s="5" t="s">
        <v>61</v>
      </c>
      <c r="H242" t="s">
        <v>61</v>
      </c>
      <c r="I242" t="s">
        <v>61</v>
      </c>
      <c r="J242" t="s">
        <v>61</v>
      </c>
      <c r="K242" t="s">
        <v>61</v>
      </c>
      <c r="M242" t="s">
        <v>61</v>
      </c>
      <c r="N242" t="s">
        <v>61</v>
      </c>
      <c r="O242">
        <v>91</v>
      </c>
      <c r="P242">
        <v>18</v>
      </c>
      <c r="R242">
        <f>O242*10^7</f>
        <v>910000000</v>
      </c>
      <c r="S242">
        <f>P242*10^8</f>
        <v>1800000000</v>
      </c>
      <c r="T242">
        <f t="shared" si="80"/>
        <v>1355000000</v>
      </c>
      <c r="U242">
        <f t="shared" si="81"/>
        <v>9.131939295530938</v>
      </c>
    </row>
    <row r="243" spans="1:21" ht="12.75">
      <c r="A243">
        <v>15197</v>
      </c>
      <c r="B243" t="s">
        <v>24</v>
      </c>
      <c r="C243" t="s">
        <v>22</v>
      </c>
      <c r="D243" t="s">
        <v>20</v>
      </c>
      <c r="E243" t="s">
        <v>57</v>
      </c>
      <c r="F243" s="5" t="s">
        <v>61</v>
      </c>
      <c r="H243" t="s">
        <v>61</v>
      </c>
      <c r="I243">
        <v>80</v>
      </c>
      <c r="J243">
        <v>97</v>
      </c>
      <c r="K243">
        <v>11</v>
      </c>
      <c r="M243">
        <v>19</v>
      </c>
      <c r="N243">
        <v>7</v>
      </c>
      <c r="O243">
        <v>0</v>
      </c>
      <c r="P243">
        <v>0</v>
      </c>
      <c r="R243">
        <f>M243*10^5</f>
        <v>1900000</v>
      </c>
      <c r="T243">
        <f t="shared" si="80"/>
        <v>1900000</v>
      </c>
      <c r="U243">
        <f t="shared" si="81"/>
        <v>6.278753829528812</v>
      </c>
    </row>
    <row r="244" spans="1:21" ht="12.75">
      <c r="A244">
        <v>15198</v>
      </c>
      <c r="B244" t="s">
        <v>24</v>
      </c>
      <c r="C244" t="s">
        <v>22</v>
      </c>
      <c r="D244" t="s">
        <v>20</v>
      </c>
      <c r="E244" t="s">
        <v>57</v>
      </c>
      <c r="F244" s="5" t="s">
        <v>61</v>
      </c>
      <c r="H244" t="s">
        <v>61</v>
      </c>
      <c r="I244" t="s">
        <v>61</v>
      </c>
      <c r="J244" t="s">
        <v>61</v>
      </c>
      <c r="K244">
        <v>146</v>
      </c>
      <c r="M244">
        <v>143</v>
      </c>
      <c r="N244">
        <v>52</v>
      </c>
      <c r="O244">
        <v>9</v>
      </c>
      <c r="P244">
        <v>0</v>
      </c>
      <c r="R244">
        <f>N244*10^6</f>
        <v>52000000</v>
      </c>
      <c r="T244">
        <f t="shared" si="80"/>
        <v>52000000</v>
      </c>
      <c r="U244">
        <f t="shared" si="81"/>
        <v>7.7160033519866165</v>
      </c>
    </row>
    <row r="245" spans="1:21" ht="12.75">
      <c r="A245">
        <v>15199</v>
      </c>
      <c r="B245" t="s">
        <v>24</v>
      </c>
      <c r="C245" t="s">
        <v>22</v>
      </c>
      <c r="D245" t="s">
        <v>20</v>
      </c>
      <c r="E245" t="s">
        <v>57</v>
      </c>
      <c r="F245" s="5" t="s">
        <v>61</v>
      </c>
      <c r="H245" t="s">
        <v>61</v>
      </c>
      <c r="I245" t="s">
        <v>61</v>
      </c>
      <c r="J245" t="s">
        <v>61</v>
      </c>
      <c r="K245" t="s">
        <v>61</v>
      </c>
      <c r="M245" t="s">
        <v>61</v>
      </c>
      <c r="N245">
        <v>153</v>
      </c>
      <c r="O245">
        <v>42</v>
      </c>
      <c r="P245">
        <v>4</v>
      </c>
      <c r="R245">
        <f>O245*10^7</f>
        <v>420000000</v>
      </c>
      <c r="T245">
        <f t="shared" si="80"/>
        <v>420000000</v>
      </c>
      <c r="U245">
        <f t="shared" si="81"/>
        <v>8.623249291431934</v>
      </c>
    </row>
    <row r="246" spans="1:21" ht="12.75">
      <c r="A246">
        <v>15200</v>
      </c>
      <c r="B246" t="s">
        <v>24</v>
      </c>
      <c r="C246" t="s">
        <v>22</v>
      </c>
      <c r="D246" t="s">
        <v>20</v>
      </c>
      <c r="E246" t="s">
        <v>57</v>
      </c>
      <c r="F246" s="5" t="s">
        <v>61</v>
      </c>
      <c r="H246" t="s">
        <v>61</v>
      </c>
      <c r="I246" t="s">
        <v>61</v>
      </c>
      <c r="J246" t="s">
        <v>61</v>
      </c>
      <c r="K246" t="s">
        <v>61</v>
      </c>
      <c r="M246" t="s">
        <v>61</v>
      </c>
      <c r="N246" t="s">
        <v>61</v>
      </c>
      <c r="O246">
        <v>78</v>
      </c>
      <c r="P246">
        <v>9</v>
      </c>
      <c r="R246">
        <f>O246*10^7</f>
        <v>780000000</v>
      </c>
      <c r="T246">
        <f t="shared" si="80"/>
        <v>780000000</v>
      </c>
      <c r="U246">
        <f t="shared" si="81"/>
        <v>8.892094603247267</v>
      </c>
    </row>
    <row r="247" spans="1:21" ht="12.75">
      <c r="A247">
        <v>15201</v>
      </c>
      <c r="B247" t="s">
        <v>24</v>
      </c>
      <c r="C247" t="s">
        <v>22</v>
      </c>
      <c r="D247" t="s">
        <v>20</v>
      </c>
      <c r="E247" t="s">
        <v>57</v>
      </c>
      <c r="F247" s="5" t="s">
        <v>61</v>
      </c>
      <c r="H247" t="s">
        <v>61</v>
      </c>
      <c r="I247" t="s">
        <v>61</v>
      </c>
      <c r="J247" t="s">
        <v>61</v>
      </c>
      <c r="K247" t="s">
        <v>61</v>
      </c>
      <c r="M247" t="s">
        <v>61</v>
      </c>
      <c r="N247" t="s">
        <v>61</v>
      </c>
      <c r="O247">
        <v>94</v>
      </c>
      <c r="P247">
        <v>24</v>
      </c>
      <c r="R247">
        <f>O247*10^7</f>
        <v>940000000</v>
      </c>
      <c r="S247">
        <f>P247*10^8</f>
        <v>2400000000</v>
      </c>
      <c r="T247">
        <f t="shared" si="80"/>
        <v>1670000000</v>
      </c>
      <c r="U247">
        <f t="shared" si="81"/>
        <v>9.22271647140764</v>
      </c>
    </row>
    <row r="249" spans="1:21" ht="12.75">
      <c r="A249">
        <v>15226</v>
      </c>
      <c r="B249" t="s">
        <v>72</v>
      </c>
      <c r="C249" t="s">
        <v>15</v>
      </c>
      <c r="D249" t="s">
        <v>73</v>
      </c>
      <c r="E249" t="s">
        <v>74</v>
      </c>
      <c r="F249" s="5">
        <v>0</v>
      </c>
      <c r="H249">
        <v>0</v>
      </c>
      <c r="I249">
        <v>0</v>
      </c>
      <c r="J249">
        <v>0</v>
      </c>
      <c r="K249">
        <v>0</v>
      </c>
      <c r="U249">
        <f>LOG10(T249+1)</f>
        <v>0</v>
      </c>
    </row>
    <row r="250" spans="1:21" ht="12.75">
      <c r="A250">
        <v>15227</v>
      </c>
      <c r="B250" t="s">
        <v>72</v>
      </c>
      <c r="C250" t="s">
        <v>15</v>
      </c>
      <c r="D250" t="s">
        <v>73</v>
      </c>
      <c r="E250" t="s">
        <v>74</v>
      </c>
      <c r="F250" s="5">
        <v>0</v>
      </c>
      <c r="H250">
        <v>0</v>
      </c>
      <c r="I250">
        <v>0</v>
      </c>
      <c r="J250">
        <v>0</v>
      </c>
      <c r="K250">
        <v>0</v>
      </c>
      <c r="U250">
        <f>LOG10(T250+1)</f>
        <v>0</v>
      </c>
    </row>
    <row r="251" spans="1:21" ht="12.75">
      <c r="A251">
        <v>15228</v>
      </c>
      <c r="B251" t="s">
        <v>72</v>
      </c>
      <c r="C251" t="s">
        <v>15</v>
      </c>
      <c r="D251" t="s">
        <v>73</v>
      </c>
      <c r="E251" t="s">
        <v>74</v>
      </c>
      <c r="F251" s="5">
        <v>0</v>
      </c>
      <c r="H251">
        <v>0</v>
      </c>
      <c r="I251">
        <v>0</v>
      </c>
      <c r="J251">
        <v>0</v>
      </c>
      <c r="K251">
        <v>0</v>
      </c>
      <c r="U251">
        <f>LOG10(T251+1)</f>
        <v>0</v>
      </c>
    </row>
    <row r="253" spans="1:21" ht="12.75">
      <c r="A253">
        <v>15229</v>
      </c>
      <c r="B253" t="s">
        <v>72</v>
      </c>
      <c r="C253" t="s">
        <v>15</v>
      </c>
      <c r="D253" t="s">
        <v>18</v>
      </c>
      <c r="E253" t="s">
        <v>75</v>
      </c>
      <c r="F253" s="5">
        <v>0</v>
      </c>
      <c r="H253">
        <v>1</v>
      </c>
      <c r="I253">
        <v>0</v>
      </c>
      <c r="J253">
        <v>0</v>
      </c>
      <c r="K253">
        <v>0</v>
      </c>
      <c r="R253">
        <f>F253*10</f>
        <v>0</v>
      </c>
      <c r="T253">
        <f aca="true" t="shared" si="82" ref="T253:T259">AVERAGE(R253:S253)</f>
        <v>0</v>
      </c>
      <c r="U253">
        <f aca="true" t="shared" si="83" ref="U253:U259">LOG10(T253+1)</f>
        <v>0</v>
      </c>
    </row>
    <row r="254" spans="1:21" ht="12.75">
      <c r="A254">
        <v>15230</v>
      </c>
      <c r="B254" t="s">
        <v>72</v>
      </c>
      <c r="C254" t="s">
        <v>15</v>
      </c>
      <c r="D254" t="s">
        <v>18</v>
      </c>
      <c r="E254" t="s">
        <v>75</v>
      </c>
      <c r="F254" s="5">
        <v>0</v>
      </c>
      <c r="H254">
        <v>1</v>
      </c>
      <c r="I254">
        <v>0</v>
      </c>
      <c r="J254">
        <v>0</v>
      </c>
      <c r="K254">
        <v>0</v>
      </c>
      <c r="R254">
        <f aca="true" t="shared" si="84" ref="R254:R259">F254*10</f>
        <v>0</v>
      </c>
      <c r="T254">
        <f t="shared" si="82"/>
        <v>0</v>
      </c>
      <c r="U254">
        <f t="shared" si="83"/>
        <v>0</v>
      </c>
    </row>
    <row r="255" spans="1:21" ht="12.75">
      <c r="A255">
        <v>15231</v>
      </c>
      <c r="B255" t="s">
        <v>72</v>
      </c>
      <c r="C255" t="s">
        <v>15</v>
      </c>
      <c r="D255" t="s">
        <v>18</v>
      </c>
      <c r="E255" t="s">
        <v>75</v>
      </c>
      <c r="F255" s="5">
        <v>0</v>
      </c>
      <c r="H255">
        <v>0</v>
      </c>
      <c r="I255">
        <v>0</v>
      </c>
      <c r="J255">
        <v>0</v>
      </c>
      <c r="K255">
        <v>0</v>
      </c>
      <c r="R255">
        <f t="shared" si="84"/>
        <v>0</v>
      </c>
      <c r="T255">
        <f t="shared" si="82"/>
        <v>0</v>
      </c>
      <c r="U255">
        <f t="shared" si="83"/>
        <v>0</v>
      </c>
    </row>
    <row r="256" spans="1:21" ht="12.75">
      <c r="A256">
        <v>15232</v>
      </c>
      <c r="B256" t="s">
        <v>72</v>
      </c>
      <c r="C256" t="s">
        <v>15</v>
      </c>
      <c r="D256" t="s">
        <v>18</v>
      </c>
      <c r="E256" t="s">
        <v>75</v>
      </c>
      <c r="F256" s="5">
        <v>1</v>
      </c>
      <c r="H256">
        <v>0</v>
      </c>
      <c r="I256">
        <v>0</v>
      </c>
      <c r="J256">
        <v>0</v>
      </c>
      <c r="K256">
        <v>0</v>
      </c>
      <c r="R256">
        <f t="shared" si="84"/>
        <v>10</v>
      </c>
      <c r="T256">
        <f t="shared" si="82"/>
        <v>10</v>
      </c>
      <c r="U256">
        <f t="shared" si="83"/>
        <v>1.0413926851582251</v>
      </c>
    </row>
    <row r="257" spans="1:21" ht="12.75">
      <c r="A257">
        <v>15233</v>
      </c>
      <c r="B257" t="s">
        <v>72</v>
      </c>
      <c r="C257" t="s">
        <v>15</v>
      </c>
      <c r="D257" t="s">
        <v>18</v>
      </c>
      <c r="E257" t="s">
        <v>75</v>
      </c>
      <c r="F257" s="5">
        <v>1</v>
      </c>
      <c r="H257">
        <v>0</v>
      </c>
      <c r="I257">
        <v>0</v>
      </c>
      <c r="J257">
        <v>0</v>
      </c>
      <c r="K257">
        <v>0</v>
      </c>
      <c r="R257">
        <f t="shared" si="84"/>
        <v>10</v>
      </c>
      <c r="T257">
        <f t="shared" si="82"/>
        <v>10</v>
      </c>
      <c r="U257">
        <f t="shared" si="83"/>
        <v>1.0413926851582251</v>
      </c>
    </row>
    <row r="258" spans="1:21" ht="12.75">
      <c r="A258">
        <v>15234</v>
      </c>
      <c r="B258" t="s">
        <v>72</v>
      </c>
      <c r="C258" t="s">
        <v>15</v>
      </c>
      <c r="D258" t="s">
        <v>18</v>
      </c>
      <c r="E258" t="s">
        <v>75</v>
      </c>
      <c r="F258" s="5">
        <v>6</v>
      </c>
      <c r="H258">
        <v>0</v>
      </c>
      <c r="I258">
        <v>0</v>
      </c>
      <c r="J258">
        <v>0</v>
      </c>
      <c r="K258">
        <v>0</v>
      </c>
      <c r="R258">
        <f t="shared" si="84"/>
        <v>60</v>
      </c>
      <c r="T258">
        <f t="shared" si="82"/>
        <v>60</v>
      </c>
      <c r="U258">
        <f t="shared" si="83"/>
        <v>1.7853298350107671</v>
      </c>
    </row>
    <row r="259" spans="1:21" ht="12.75">
      <c r="A259">
        <v>15235</v>
      </c>
      <c r="B259" t="s">
        <v>72</v>
      </c>
      <c r="C259" t="s">
        <v>15</v>
      </c>
      <c r="D259" t="s">
        <v>18</v>
      </c>
      <c r="E259" t="s">
        <v>75</v>
      </c>
      <c r="F259" s="5">
        <v>0</v>
      </c>
      <c r="H259">
        <v>0</v>
      </c>
      <c r="I259">
        <v>0</v>
      </c>
      <c r="J259">
        <v>0</v>
      </c>
      <c r="K259">
        <v>0</v>
      </c>
      <c r="R259">
        <f t="shared" si="84"/>
        <v>0</v>
      </c>
      <c r="T259">
        <f t="shared" si="82"/>
        <v>0</v>
      </c>
      <c r="U259">
        <f t="shared" si="83"/>
        <v>0</v>
      </c>
    </row>
    <row r="261" spans="1:21" ht="12.75">
      <c r="A261">
        <v>15236</v>
      </c>
      <c r="B261" t="s">
        <v>72</v>
      </c>
      <c r="C261" t="s">
        <v>15</v>
      </c>
      <c r="D261" t="s">
        <v>19</v>
      </c>
      <c r="E261" t="s">
        <v>76</v>
      </c>
      <c r="F261" s="5">
        <v>20</v>
      </c>
      <c r="H261">
        <v>0</v>
      </c>
      <c r="I261">
        <v>0</v>
      </c>
      <c r="J261">
        <v>0</v>
      </c>
      <c r="K261">
        <v>0</v>
      </c>
      <c r="R261">
        <f>F261*10</f>
        <v>200</v>
      </c>
      <c r="T261">
        <f aca="true" t="shared" si="85" ref="T261:T267">AVERAGE(R261:S261)</f>
        <v>200</v>
      </c>
      <c r="U261">
        <f aca="true" t="shared" si="86" ref="U261:U267">LOG10(T261+1)</f>
        <v>2.303196057420489</v>
      </c>
    </row>
    <row r="262" spans="1:21" ht="12.75">
      <c r="A262">
        <v>15237</v>
      </c>
      <c r="B262" t="s">
        <v>72</v>
      </c>
      <c r="C262" t="s">
        <v>15</v>
      </c>
      <c r="D262" t="s">
        <v>19</v>
      </c>
      <c r="E262" t="s">
        <v>76</v>
      </c>
      <c r="F262" s="5">
        <v>3</v>
      </c>
      <c r="H262">
        <v>1</v>
      </c>
      <c r="I262">
        <v>0</v>
      </c>
      <c r="J262">
        <v>0</v>
      </c>
      <c r="K262">
        <v>0</v>
      </c>
      <c r="R262">
        <f aca="true" t="shared" si="87" ref="R262:R267">F262*10</f>
        <v>30</v>
      </c>
      <c r="T262">
        <f t="shared" si="85"/>
        <v>30</v>
      </c>
      <c r="U262">
        <f t="shared" si="86"/>
        <v>1.4913616938342726</v>
      </c>
    </row>
    <row r="263" spans="1:21" ht="12.75">
      <c r="A263">
        <v>15238</v>
      </c>
      <c r="B263" t="s">
        <v>72</v>
      </c>
      <c r="C263" t="s">
        <v>15</v>
      </c>
      <c r="D263" t="s">
        <v>19</v>
      </c>
      <c r="E263" t="s">
        <v>76</v>
      </c>
      <c r="F263" s="5">
        <v>6</v>
      </c>
      <c r="H263">
        <v>0</v>
      </c>
      <c r="I263">
        <v>0</v>
      </c>
      <c r="J263">
        <v>0</v>
      </c>
      <c r="K263">
        <v>0</v>
      </c>
      <c r="R263">
        <f t="shared" si="87"/>
        <v>60</v>
      </c>
      <c r="T263">
        <f t="shared" si="85"/>
        <v>60</v>
      </c>
      <c r="U263">
        <f t="shared" si="86"/>
        <v>1.7853298350107671</v>
      </c>
    </row>
    <row r="264" spans="1:21" ht="12.75">
      <c r="A264">
        <v>15239</v>
      </c>
      <c r="B264" t="s">
        <v>72</v>
      </c>
      <c r="C264" t="s">
        <v>15</v>
      </c>
      <c r="D264" t="s">
        <v>19</v>
      </c>
      <c r="E264" t="s">
        <v>76</v>
      </c>
      <c r="F264" s="5">
        <v>0</v>
      </c>
      <c r="H264">
        <v>0</v>
      </c>
      <c r="I264">
        <v>0</v>
      </c>
      <c r="J264">
        <v>0</v>
      </c>
      <c r="K264">
        <v>0</v>
      </c>
      <c r="R264">
        <f t="shared" si="87"/>
        <v>0</v>
      </c>
      <c r="T264">
        <f t="shared" si="85"/>
        <v>0</v>
      </c>
      <c r="U264">
        <f t="shared" si="86"/>
        <v>0</v>
      </c>
    </row>
    <row r="265" spans="1:21" ht="12.75">
      <c r="A265">
        <v>15240</v>
      </c>
      <c r="B265" t="s">
        <v>72</v>
      </c>
      <c r="C265" t="s">
        <v>15</v>
      </c>
      <c r="D265" t="s">
        <v>19</v>
      </c>
      <c r="E265" t="s">
        <v>76</v>
      </c>
      <c r="F265" s="5">
        <v>1</v>
      </c>
      <c r="H265">
        <v>0</v>
      </c>
      <c r="I265">
        <v>0</v>
      </c>
      <c r="J265">
        <v>0</v>
      </c>
      <c r="K265">
        <v>0</v>
      </c>
      <c r="R265">
        <f t="shared" si="87"/>
        <v>10</v>
      </c>
      <c r="T265">
        <f t="shared" si="85"/>
        <v>10</v>
      </c>
      <c r="U265">
        <f t="shared" si="86"/>
        <v>1.0413926851582251</v>
      </c>
    </row>
    <row r="266" spans="1:21" ht="12.75">
      <c r="A266">
        <v>15241</v>
      </c>
      <c r="B266" t="s">
        <v>72</v>
      </c>
      <c r="C266" t="s">
        <v>15</v>
      </c>
      <c r="D266" t="s">
        <v>19</v>
      </c>
      <c r="E266" t="s">
        <v>76</v>
      </c>
      <c r="F266" s="5">
        <v>1</v>
      </c>
      <c r="H266">
        <v>0</v>
      </c>
      <c r="I266">
        <v>0</v>
      </c>
      <c r="J266">
        <v>0</v>
      </c>
      <c r="K266">
        <v>0</v>
      </c>
      <c r="R266">
        <f t="shared" si="87"/>
        <v>10</v>
      </c>
      <c r="T266">
        <f t="shared" si="85"/>
        <v>10</v>
      </c>
      <c r="U266">
        <f t="shared" si="86"/>
        <v>1.0413926851582251</v>
      </c>
    </row>
    <row r="267" spans="1:21" ht="12.75">
      <c r="A267">
        <v>15242</v>
      </c>
      <c r="B267" t="s">
        <v>72</v>
      </c>
      <c r="C267" t="s">
        <v>15</v>
      </c>
      <c r="D267" t="s">
        <v>19</v>
      </c>
      <c r="E267" t="s">
        <v>76</v>
      </c>
      <c r="F267" s="5">
        <v>8</v>
      </c>
      <c r="H267">
        <v>0</v>
      </c>
      <c r="I267">
        <v>0</v>
      </c>
      <c r="J267">
        <v>0</v>
      </c>
      <c r="K267">
        <v>0</v>
      </c>
      <c r="R267">
        <f t="shared" si="87"/>
        <v>80</v>
      </c>
      <c r="T267">
        <f t="shared" si="85"/>
        <v>80</v>
      </c>
      <c r="U267">
        <f t="shared" si="86"/>
        <v>1.9084850188786497</v>
      </c>
    </row>
    <row r="269" spans="1:21" ht="12.75">
      <c r="A269">
        <v>15243</v>
      </c>
      <c r="B269" t="s">
        <v>72</v>
      </c>
      <c r="C269" t="s">
        <v>15</v>
      </c>
      <c r="D269" t="s">
        <v>20</v>
      </c>
      <c r="E269" t="s">
        <v>77</v>
      </c>
      <c r="F269" s="5">
        <v>500</v>
      </c>
      <c r="H269">
        <v>92</v>
      </c>
      <c r="I269">
        <v>0</v>
      </c>
      <c r="J269">
        <v>0</v>
      </c>
      <c r="K269">
        <v>0</v>
      </c>
      <c r="R269">
        <f>H269*10^2</f>
        <v>9200</v>
      </c>
      <c r="S269">
        <f>I269*10^3</f>
        <v>0</v>
      </c>
      <c r="T269">
        <f aca="true" t="shared" si="88" ref="T269:T275">AVERAGE(R269:S269)</f>
        <v>4600</v>
      </c>
      <c r="U269">
        <f aca="true" t="shared" si="89" ref="U269:U275">LOG10(T269+1)</f>
        <v>3.6628522332647964</v>
      </c>
    </row>
    <row r="270" spans="1:21" ht="12.75">
      <c r="A270">
        <v>15244</v>
      </c>
      <c r="B270" t="s">
        <v>72</v>
      </c>
      <c r="C270" t="s">
        <v>15</v>
      </c>
      <c r="D270" t="s">
        <v>20</v>
      </c>
      <c r="E270" t="s">
        <v>77</v>
      </c>
      <c r="F270" s="5">
        <v>500</v>
      </c>
      <c r="H270">
        <v>86</v>
      </c>
      <c r="I270">
        <v>8</v>
      </c>
      <c r="J270">
        <v>1</v>
      </c>
      <c r="K270">
        <v>0</v>
      </c>
      <c r="R270">
        <f aca="true" t="shared" si="90" ref="R270:R275">H270*10^2</f>
        <v>8600</v>
      </c>
      <c r="S270">
        <f aca="true" t="shared" si="91" ref="S270:S275">I270*10^3</f>
        <v>8000</v>
      </c>
      <c r="T270">
        <f t="shared" si="88"/>
        <v>8300</v>
      </c>
      <c r="U270">
        <f t="shared" si="89"/>
        <v>3.9191304138606142</v>
      </c>
    </row>
    <row r="271" spans="1:21" ht="12.75">
      <c r="A271">
        <v>15245</v>
      </c>
      <c r="B271" t="s">
        <v>72</v>
      </c>
      <c r="C271" t="s">
        <v>15</v>
      </c>
      <c r="D271" t="s">
        <v>20</v>
      </c>
      <c r="E271" t="s">
        <v>77</v>
      </c>
      <c r="F271" s="5">
        <v>600</v>
      </c>
      <c r="H271">
        <v>98</v>
      </c>
      <c r="I271">
        <v>16</v>
      </c>
      <c r="J271">
        <v>0</v>
      </c>
      <c r="K271">
        <v>0</v>
      </c>
      <c r="R271">
        <f t="shared" si="90"/>
        <v>9800</v>
      </c>
      <c r="S271">
        <f t="shared" si="91"/>
        <v>16000</v>
      </c>
      <c r="T271">
        <f t="shared" si="88"/>
        <v>12900</v>
      </c>
      <c r="U271">
        <f t="shared" si="89"/>
        <v>4.110623375233331</v>
      </c>
    </row>
    <row r="272" spans="1:21" ht="12.75">
      <c r="A272">
        <v>15246</v>
      </c>
      <c r="B272" t="s">
        <v>72</v>
      </c>
      <c r="C272" t="s">
        <v>15</v>
      </c>
      <c r="D272" t="s">
        <v>20</v>
      </c>
      <c r="E272" t="s">
        <v>77</v>
      </c>
      <c r="F272" s="5">
        <v>493</v>
      </c>
      <c r="H272">
        <v>55</v>
      </c>
      <c r="I272">
        <v>5</v>
      </c>
      <c r="J272">
        <v>0</v>
      </c>
      <c r="K272">
        <v>0</v>
      </c>
      <c r="R272">
        <f t="shared" si="90"/>
        <v>5500</v>
      </c>
      <c r="S272">
        <f t="shared" si="91"/>
        <v>5000</v>
      </c>
      <c r="T272">
        <f t="shared" si="88"/>
        <v>5250</v>
      </c>
      <c r="U272">
        <f t="shared" si="89"/>
        <v>3.720242018287057</v>
      </c>
    </row>
    <row r="273" spans="1:21" ht="12.75">
      <c r="A273">
        <v>15247</v>
      </c>
      <c r="B273" t="s">
        <v>72</v>
      </c>
      <c r="C273" t="s">
        <v>15</v>
      </c>
      <c r="D273" t="s">
        <v>20</v>
      </c>
      <c r="E273" t="s">
        <v>77</v>
      </c>
      <c r="F273" s="5">
        <v>450</v>
      </c>
      <c r="H273">
        <v>108</v>
      </c>
      <c r="I273">
        <v>12</v>
      </c>
      <c r="J273">
        <v>0</v>
      </c>
      <c r="K273">
        <v>0</v>
      </c>
      <c r="R273">
        <f t="shared" si="90"/>
        <v>10800</v>
      </c>
      <c r="S273">
        <f t="shared" si="91"/>
        <v>12000</v>
      </c>
      <c r="T273">
        <f t="shared" si="88"/>
        <v>11400</v>
      </c>
      <c r="U273">
        <f t="shared" si="89"/>
        <v>4.056942945672877</v>
      </c>
    </row>
    <row r="274" spans="1:21" ht="12.75">
      <c r="A274">
        <v>15248</v>
      </c>
      <c r="B274" t="s">
        <v>72</v>
      </c>
      <c r="C274" t="s">
        <v>15</v>
      </c>
      <c r="D274" t="s">
        <v>20</v>
      </c>
      <c r="E274" t="s">
        <v>77</v>
      </c>
      <c r="F274" s="5">
        <v>400</v>
      </c>
      <c r="H274">
        <v>62</v>
      </c>
      <c r="I274">
        <v>11</v>
      </c>
      <c r="J274">
        <v>0</v>
      </c>
      <c r="K274">
        <v>0</v>
      </c>
      <c r="R274">
        <f t="shared" si="90"/>
        <v>6200</v>
      </c>
      <c r="S274">
        <f t="shared" si="91"/>
        <v>11000</v>
      </c>
      <c r="T274">
        <f t="shared" si="88"/>
        <v>8600</v>
      </c>
      <c r="U274">
        <f t="shared" si="89"/>
        <v>3.934548947666147</v>
      </c>
    </row>
    <row r="275" spans="1:21" ht="12.75">
      <c r="A275">
        <v>15249</v>
      </c>
      <c r="B275" t="s">
        <v>72</v>
      </c>
      <c r="C275" t="s">
        <v>15</v>
      </c>
      <c r="D275" t="s">
        <v>20</v>
      </c>
      <c r="E275" t="s">
        <v>77</v>
      </c>
      <c r="F275" s="5">
        <v>500</v>
      </c>
      <c r="H275">
        <v>73</v>
      </c>
      <c r="I275">
        <v>8</v>
      </c>
      <c r="J275">
        <v>2</v>
      </c>
      <c r="K275">
        <v>0</v>
      </c>
      <c r="R275">
        <f t="shared" si="90"/>
        <v>7300</v>
      </c>
      <c r="S275">
        <f t="shared" si="91"/>
        <v>8000</v>
      </c>
      <c r="T275">
        <f t="shared" si="88"/>
        <v>7650</v>
      </c>
      <c r="U275">
        <f t="shared" si="89"/>
        <v>3.88371820196396</v>
      </c>
    </row>
    <row r="277" spans="1:21" ht="12.75">
      <c r="A277">
        <v>15250</v>
      </c>
      <c r="B277" t="s">
        <v>72</v>
      </c>
      <c r="C277" t="s">
        <v>21</v>
      </c>
      <c r="D277" t="s">
        <v>73</v>
      </c>
      <c r="E277" t="s">
        <v>78</v>
      </c>
      <c r="F277" s="5">
        <v>0</v>
      </c>
      <c r="H277">
        <v>0</v>
      </c>
      <c r="I277">
        <v>0</v>
      </c>
      <c r="J277">
        <v>0</v>
      </c>
      <c r="K277">
        <v>0</v>
      </c>
      <c r="U277">
        <f>LOG10(T277+1)</f>
        <v>0</v>
      </c>
    </row>
    <row r="278" spans="1:21" ht="12.75">
      <c r="A278">
        <v>15251</v>
      </c>
      <c r="B278" t="s">
        <v>72</v>
      </c>
      <c r="C278" t="s">
        <v>21</v>
      </c>
      <c r="D278" t="s">
        <v>73</v>
      </c>
      <c r="E278" t="s">
        <v>78</v>
      </c>
      <c r="F278" s="5">
        <v>0</v>
      </c>
      <c r="H278">
        <v>0</v>
      </c>
      <c r="I278">
        <v>0</v>
      </c>
      <c r="J278">
        <v>0</v>
      </c>
      <c r="K278">
        <v>0</v>
      </c>
      <c r="U278">
        <f>LOG10(T278+1)</f>
        <v>0</v>
      </c>
    </row>
    <row r="280" spans="1:21" ht="12.75">
      <c r="A280">
        <v>15252</v>
      </c>
      <c r="B280" t="s">
        <v>72</v>
      </c>
      <c r="C280" t="s">
        <v>21</v>
      </c>
      <c r="D280" t="s">
        <v>18</v>
      </c>
      <c r="E280" t="s">
        <v>79</v>
      </c>
      <c r="F280" s="5">
        <v>0</v>
      </c>
      <c r="H280">
        <v>0</v>
      </c>
      <c r="I280">
        <v>0</v>
      </c>
      <c r="J280">
        <v>0</v>
      </c>
      <c r="K280">
        <v>0</v>
      </c>
      <c r="R280">
        <f>F280*10</f>
        <v>0</v>
      </c>
      <c r="T280">
        <f aca="true" t="shared" si="92" ref="T280:T286">AVERAGE(R280:S280)</f>
        <v>0</v>
      </c>
      <c r="U280">
        <f aca="true" t="shared" si="93" ref="U280:U286">LOG10(T280+1)</f>
        <v>0</v>
      </c>
    </row>
    <row r="281" spans="1:21" ht="12.75">
      <c r="A281">
        <v>15253</v>
      </c>
      <c r="B281" t="s">
        <v>72</v>
      </c>
      <c r="C281" t="s">
        <v>21</v>
      </c>
      <c r="D281" t="s">
        <v>18</v>
      </c>
      <c r="E281" t="s">
        <v>79</v>
      </c>
      <c r="F281" s="5">
        <v>0</v>
      </c>
      <c r="H281">
        <v>0</v>
      </c>
      <c r="I281">
        <v>0</v>
      </c>
      <c r="J281">
        <v>0</v>
      </c>
      <c r="K281">
        <v>0</v>
      </c>
      <c r="R281">
        <f aca="true" t="shared" si="94" ref="R281:R286">F281*10</f>
        <v>0</v>
      </c>
      <c r="T281">
        <f t="shared" si="92"/>
        <v>0</v>
      </c>
      <c r="U281">
        <f t="shared" si="93"/>
        <v>0</v>
      </c>
    </row>
    <row r="282" spans="1:21" ht="12.75">
      <c r="A282">
        <v>15254</v>
      </c>
      <c r="B282" t="s">
        <v>72</v>
      </c>
      <c r="C282" t="s">
        <v>21</v>
      </c>
      <c r="D282" t="s">
        <v>18</v>
      </c>
      <c r="E282" t="s">
        <v>79</v>
      </c>
      <c r="F282" s="5">
        <v>0</v>
      </c>
      <c r="H282">
        <v>0</v>
      </c>
      <c r="I282">
        <v>0</v>
      </c>
      <c r="J282">
        <v>0</v>
      </c>
      <c r="K282">
        <v>0</v>
      </c>
      <c r="R282">
        <f t="shared" si="94"/>
        <v>0</v>
      </c>
      <c r="T282">
        <f t="shared" si="92"/>
        <v>0</v>
      </c>
      <c r="U282">
        <f t="shared" si="93"/>
        <v>0</v>
      </c>
    </row>
    <row r="283" spans="1:21" ht="12.75">
      <c r="A283">
        <v>15255</v>
      </c>
      <c r="B283" t="s">
        <v>72</v>
      </c>
      <c r="C283" t="s">
        <v>21</v>
      </c>
      <c r="D283" t="s">
        <v>18</v>
      </c>
      <c r="E283" t="s">
        <v>79</v>
      </c>
      <c r="F283" s="5">
        <v>0</v>
      </c>
      <c r="H283">
        <v>0</v>
      </c>
      <c r="I283">
        <v>0</v>
      </c>
      <c r="J283">
        <v>0</v>
      </c>
      <c r="K283">
        <v>0</v>
      </c>
      <c r="R283">
        <f t="shared" si="94"/>
        <v>0</v>
      </c>
      <c r="T283">
        <f t="shared" si="92"/>
        <v>0</v>
      </c>
      <c r="U283">
        <f t="shared" si="93"/>
        <v>0</v>
      </c>
    </row>
    <row r="284" spans="1:21" ht="12.75">
      <c r="A284">
        <v>15256</v>
      </c>
      <c r="B284" t="s">
        <v>72</v>
      </c>
      <c r="C284" t="s">
        <v>21</v>
      </c>
      <c r="D284" t="s">
        <v>18</v>
      </c>
      <c r="E284" t="s">
        <v>79</v>
      </c>
      <c r="F284" s="5">
        <v>16</v>
      </c>
      <c r="H284">
        <v>2</v>
      </c>
      <c r="I284">
        <v>0</v>
      </c>
      <c r="J284">
        <v>0</v>
      </c>
      <c r="K284">
        <v>0</v>
      </c>
      <c r="R284">
        <f t="shared" si="94"/>
        <v>160</v>
      </c>
      <c r="T284">
        <f t="shared" si="92"/>
        <v>160</v>
      </c>
      <c r="U284">
        <f t="shared" si="93"/>
        <v>2.2068258760318495</v>
      </c>
    </row>
    <row r="285" spans="1:21" ht="12.75">
      <c r="A285">
        <v>15257</v>
      </c>
      <c r="B285" t="s">
        <v>72</v>
      </c>
      <c r="C285" t="s">
        <v>21</v>
      </c>
      <c r="D285" t="s">
        <v>18</v>
      </c>
      <c r="E285" t="s">
        <v>79</v>
      </c>
      <c r="F285" s="5">
        <v>0</v>
      </c>
      <c r="H285">
        <v>0</v>
      </c>
      <c r="I285">
        <v>0</v>
      </c>
      <c r="J285">
        <v>0</v>
      </c>
      <c r="K285">
        <v>0</v>
      </c>
      <c r="R285">
        <f t="shared" si="94"/>
        <v>0</v>
      </c>
      <c r="T285">
        <f t="shared" si="92"/>
        <v>0</v>
      </c>
      <c r="U285">
        <f t="shared" si="93"/>
        <v>0</v>
      </c>
    </row>
    <row r="286" spans="1:21" ht="12.75">
      <c r="A286">
        <v>15258</v>
      </c>
      <c r="B286" t="s">
        <v>72</v>
      </c>
      <c r="C286" t="s">
        <v>21</v>
      </c>
      <c r="D286" t="s">
        <v>18</v>
      </c>
      <c r="E286" t="s">
        <v>79</v>
      </c>
      <c r="F286" s="5">
        <v>0</v>
      </c>
      <c r="H286">
        <v>0</v>
      </c>
      <c r="I286">
        <v>0</v>
      </c>
      <c r="J286">
        <v>0</v>
      </c>
      <c r="K286">
        <v>0</v>
      </c>
      <c r="R286">
        <f t="shared" si="94"/>
        <v>0</v>
      </c>
      <c r="T286">
        <f t="shared" si="92"/>
        <v>0</v>
      </c>
      <c r="U286">
        <f t="shared" si="93"/>
        <v>0</v>
      </c>
    </row>
    <row r="288" spans="1:21" ht="12.75">
      <c r="A288">
        <v>15259</v>
      </c>
      <c r="B288" t="s">
        <v>72</v>
      </c>
      <c r="C288" t="s">
        <v>21</v>
      </c>
      <c r="D288" t="s">
        <v>19</v>
      </c>
      <c r="E288" t="s">
        <v>80</v>
      </c>
      <c r="F288" s="5">
        <v>0</v>
      </c>
      <c r="H288">
        <v>0</v>
      </c>
      <c r="I288">
        <v>0</v>
      </c>
      <c r="J288">
        <v>0</v>
      </c>
      <c r="K288">
        <v>0</v>
      </c>
      <c r="R288">
        <f aca="true" t="shared" si="95" ref="R288:R294">F288*10</f>
        <v>0</v>
      </c>
      <c r="T288">
        <f aca="true" t="shared" si="96" ref="T288:T294">AVERAGE(R288:S288)</f>
        <v>0</v>
      </c>
      <c r="U288">
        <f aca="true" t="shared" si="97" ref="U288:U294">LOG10(T288+1)</f>
        <v>0</v>
      </c>
    </row>
    <row r="289" spans="1:21" ht="12.75">
      <c r="A289">
        <v>15260</v>
      </c>
      <c r="B289" t="s">
        <v>72</v>
      </c>
      <c r="C289" t="s">
        <v>21</v>
      </c>
      <c r="D289" t="s">
        <v>19</v>
      </c>
      <c r="E289" t="s">
        <v>80</v>
      </c>
      <c r="F289" s="5">
        <v>142</v>
      </c>
      <c r="H289">
        <v>22</v>
      </c>
      <c r="I289">
        <v>4</v>
      </c>
      <c r="J289">
        <v>0</v>
      </c>
      <c r="K289">
        <v>0</v>
      </c>
      <c r="R289">
        <f>H289*100</f>
        <v>2200</v>
      </c>
      <c r="T289">
        <f t="shared" si="96"/>
        <v>2200</v>
      </c>
      <c r="U289">
        <f t="shared" si="97"/>
        <v>3.342620042553348</v>
      </c>
    </row>
    <row r="290" spans="1:21" ht="12.75">
      <c r="A290">
        <v>15261</v>
      </c>
      <c r="B290" t="s">
        <v>72</v>
      </c>
      <c r="C290" t="s">
        <v>21</v>
      </c>
      <c r="D290" t="s">
        <v>19</v>
      </c>
      <c r="E290" t="s">
        <v>80</v>
      </c>
      <c r="F290" s="5">
        <v>1</v>
      </c>
      <c r="H290">
        <v>0</v>
      </c>
      <c r="I290">
        <v>0</v>
      </c>
      <c r="J290">
        <v>0</v>
      </c>
      <c r="K290">
        <v>0</v>
      </c>
      <c r="R290">
        <f t="shared" si="95"/>
        <v>10</v>
      </c>
      <c r="T290">
        <f t="shared" si="96"/>
        <v>10</v>
      </c>
      <c r="U290">
        <f t="shared" si="97"/>
        <v>1.0413926851582251</v>
      </c>
    </row>
    <row r="291" spans="1:21" ht="12.75">
      <c r="A291">
        <v>15262</v>
      </c>
      <c r="B291" t="s">
        <v>72</v>
      </c>
      <c r="C291" t="s">
        <v>21</v>
      </c>
      <c r="D291" t="s">
        <v>19</v>
      </c>
      <c r="E291" t="s">
        <v>80</v>
      </c>
      <c r="F291" s="5">
        <v>2</v>
      </c>
      <c r="H291">
        <v>0</v>
      </c>
      <c r="I291">
        <v>0</v>
      </c>
      <c r="J291">
        <v>0</v>
      </c>
      <c r="K291">
        <v>0</v>
      </c>
      <c r="R291">
        <f t="shared" si="95"/>
        <v>20</v>
      </c>
      <c r="T291">
        <f t="shared" si="96"/>
        <v>20</v>
      </c>
      <c r="U291">
        <f t="shared" si="97"/>
        <v>1.3222192947339193</v>
      </c>
    </row>
    <row r="292" spans="1:21" ht="12.75">
      <c r="A292">
        <v>15263</v>
      </c>
      <c r="B292" t="s">
        <v>72</v>
      </c>
      <c r="C292" t="s">
        <v>21</v>
      </c>
      <c r="D292" t="s">
        <v>19</v>
      </c>
      <c r="E292" t="s">
        <v>80</v>
      </c>
      <c r="F292" s="5">
        <v>19</v>
      </c>
      <c r="H292">
        <v>0</v>
      </c>
      <c r="I292">
        <v>0</v>
      </c>
      <c r="J292">
        <v>0</v>
      </c>
      <c r="K292">
        <v>0</v>
      </c>
      <c r="R292">
        <f t="shared" si="95"/>
        <v>190</v>
      </c>
      <c r="T292">
        <f t="shared" si="96"/>
        <v>190</v>
      </c>
      <c r="U292">
        <f t="shared" si="97"/>
        <v>2.2810333672477277</v>
      </c>
    </row>
    <row r="293" spans="1:21" ht="12.75">
      <c r="A293">
        <v>15264</v>
      </c>
      <c r="B293" t="s">
        <v>72</v>
      </c>
      <c r="C293" t="s">
        <v>21</v>
      </c>
      <c r="D293" t="s">
        <v>19</v>
      </c>
      <c r="E293" t="s">
        <v>80</v>
      </c>
      <c r="F293" s="5">
        <v>0</v>
      </c>
      <c r="H293">
        <v>0</v>
      </c>
      <c r="I293">
        <v>0</v>
      </c>
      <c r="J293">
        <v>0</v>
      </c>
      <c r="K293">
        <v>0</v>
      </c>
      <c r="R293">
        <f t="shared" si="95"/>
        <v>0</v>
      </c>
      <c r="T293">
        <f t="shared" si="96"/>
        <v>0</v>
      </c>
      <c r="U293">
        <f t="shared" si="97"/>
        <v>0</v>
      </c>
    </row>
    <row r="294" spans="1:21" ht="12.75">
      <c r="A294">
        <v>15265</v>
      </c>
      <c r="B294" t="s">
        <v>72</v>
      </c>
      <c r="C294" t="s">
        <v>21</v>
      </c>
      <c r="D294" t="s">
        <v>19</v>
      </c>
      <c r="E294" t="s">
        <v>80</v>
      </c>
      <c r="F294" s="5">
        <v>10</v>
      </c>
      <c r="H294">
        <v>3</v>
      </c>
      <c r="I294">
        <v>0</v>
      </c>
      <c r="J294">
        <v>0</v>
      </c>
      <c r="K294">
        <v>0</v>
      </c>
      <c r="R294">
        <f t="shared" si="95"/>
        <v>100</v>
      </c>
      <c r="T294">
        <f t="shared" si="96"/>
        <v>100</v>
      </c>
      <c r="U294">
        <f t="shared" si="97"/>
        <v>2.0043213737826426</v>
      </c>
    </row>
    <row r="296" spans="1:21" ht="12.75">
      <c r="A296">
        <v>15266</v>
      </c>
      <c r="B296" t="s">
        <v>72</v>
      </c>
      <c r="C296" t="s">
        <v>21</v>
      </c>
      <c r="D296" t="s">
        <v>20</v>
      </c>
      <c r="E296" t="s">
        <v>81</v>
      </c>
      <c r="F296" s="5">
        <v>170</v>
      </c>
      <c r="H296">
        <v>22</v>
      </c>
      <c r="I296">
        <v>3</v>
      </c>
      <c r="J296">
        <v>0</v>
      </c>
      <c r="K296">
        <v>0</v>
      </c>
      <c r="R296">
        <f>H296*10^2</f>
        <v>2200</v>
      </c>
      <c r="T296">
        <f aca="true" t="shared" si="98" ref="T296:T302">AVERAGE(R296:S296)</f>
        <v>2200</v>
      </c>
      <c r="U296">
        <f aca="true" t="shared" si="99" ref="U296:U302">LOG10(T296+1)</f>
        <v>3.342620042553348</v>
      </c>
    </row>
    <row r="297" spans="1:21" ht="12.75">
      <c r="A297">
        <v>15267</v>
      </c>
      <c r="B297" t="s">
        <v>72</v>
      </c>
      <c r="C297" t="s">
        <v>21</v>
      </c>
      <c r="D297" t="s">
        <v>20</v>
      </c>
      <c r="E297" t="s">
        <v>81</v>
      </c>
      <c r="F297" s="5">
        <v>115</v>
      </c>
      <c r="H297">
        <v>12</v>
      </c>
      <c r="I297">
        <v>2</v>
      </c>
      <c r="J297">
        <v>1</v>
      </c>
      <c r="K297">
        <v>0</v>
      </c>
      <c r="R297">
        <f aca="true" t="shared" si="100" ref="R297:R302">H297*10^2</f>
        <v>1200</v>
      </c>
      <c r="T297">
        <f t="shared" si="98"/>
        <v>1200</v>
      </c>
      <c r="U297">
        <f t="shared" si="99"/>
        <v>3.079543007402906</v>
      </c>
    </row>
    <row r="298" spans="1:21" ht="12.75">
      <c r="A298">
        <v>15268</v>
      </c>
      <c r="B298" t="s">
        <v>72</v>
      </c>
      <c r="C298" t="s">
        <v>21</v>
      </c>
      <c r="D298" t="s">
        <v>20</v>
      </c>
      <c r="E298" t="s">
        <v>81</v>
      </c>
      <c r="F298" s="5">
        <v>38</v>
      </c>
      <c r="H298">
        <v>3</v>
      </c>
      <c r="I298">
        <v>2</v>
      </c>
      <c r="J298">
        <v>0</v>
      </c>
      <c r="K298">
        <v>0</v>
      </c>
      <c r="R298">
        <f t="shared" si="100"/>
        <v>300</v>
      </c>
      <c r="T298">
        <f t="shared" si="98"/>
        <v>300</v>
      </c>
      <c r="U298">
        <f t="shared" si="99"/>
        <v>2.4785664955938436</v>
      </c>
    </row>
    <row r="299" spans="1:21" ht="12.75">
      <c r="A299">
        <v>15269</v>
      </c>
      <c r="B299" t="s">
        <v>72</v>
      </c>
      <c r="C299" t="s">
        <v>21</v>
      </c>
      <c r="D299" t="s">
        <v>20</v>
      </c>
      <c r="E299" t="s">
        <v>81</v>
      </c>
      <c r="F299" s="5">
        <v>76</v>
      </c>
      <c r="H299">
        <v>10</v>
      </c>
      <c r="I299">
        <v>0</v>
      </c>
      <c r="J299">
        <v>0</v>
      </c>
      <c r="K299">
        <v>0</v>
      </c>
      <c r="R299">
        <f t="shared" si="100"/>
        <v>1000</v>
      </c>
      <c r="T299">
        <f t="shared" si="98"/>
        <v>1000</v>
      </c>
      <c r="U299">
        <f t="shared" si="99"/>
        <v>3.000434077479319</v>
      </c>
    </row>
    <row r="300" spans="1:21" ht="12.75">
      <c r="A300">
        <v>15270</v>
      </c>
      <c r="B300" t="s">
        <v>72</v>
      </c>
      <c r="C300" t="s">
        <v>21</v>
      </c>
      <c r="D300" t="s">
        <v>20</v>
      </c>
      <c r="E300" t="s">
        <v>81</v>
      </c>
      <c r="F300" s="5" t="s">
        <v>61</v>
      </c>
      <c r="H300">
        <v>93</v>
      </c>
      <c r="I300">
        <v>16</v>
      </c>
      <c r="J300">
        <v>1</v>
      </c>
      <c r="K300">
        <v>0</v>
      </c>
      <c r="R300">
        <f t="shared" si="100"/>
        <v>9300</v>
      </c>
      <c r="T300">
        <f t="shared" si="98"/>
        <v>9300</v>
      </c>
      <c r="U300">
        <f t="shared" si="99"/>
        <v>3.9685296443748395</v>
      </c>
    </row>
    <row r="301" spans="1:21" ht="12.75">
      <c r="A301">
        <v>15271</v>
      </c>
      <c r="B301" t="s">
        <v>72</v>
      </c>
      <c r="C301" t="s">
        <v>21</v>
      </c>
      <c r="D301" t="s">
        <v>20</v>
      </c>
      <c r="E301" t="s">
        <v>81</v>
      </c>
      <c r="F301" s="5">
        <v>127</v>
      </c>
      <c r="H301">
        <v>22</v>
      </c>
      <c r="I301">
        <v>1</v>
      </c>
      <c r="J301">
        <v>0</v>
      </c>
      <c r="K301">
        <v>0</v>
      </c>
      <c r="R301">
        <f t="shared" si="100"/>
        <v>2200</v>
      </c>
      <c r="S301">
        <f>F301*10</f>
        <v>1270</v>
      </c>
      <c r="T301">
        <f t="shared" si="98"/>
        <v>1735</v>
      </c>
      <c r="U301">
        <f t="shared" si="99"/>
        <v>3.239549720840473</v>
      </c>
    </row>
    <row r="302" spans="1:21" ht="12.75">
      <c r="A302">
        <v>15272</v>
      </c>
      <c r="B302" t="s">
        <v>72</v>
      </c>
      <c r="C302" t="s">
        <v>21</v>
      </c>
      <c r="D302" t="s">
        <v>20</v>
      </c>
      <c r="E302" t="s">
        <v>81</v>
      </c>
      <c r="F302" s="5">
        <v>111</v>
      </c>
      <c r="H302">
        <v>5</v>
      </c>
      <c r="I302">
        <v>1</v>
      </c>
      <c r="J302">
        <v>1</v>
      </c>
      <c r="K302">
        <v>0</v>
      </c>
      <c r="R302">
        <f t="shared" si="100"/>
        <v>500</v>
      </c>
      <c r="T302">
        <f t="shared" si="98"/>
        <v>500</v>
      </c>
      <c r="U302">
        <f t="shared" si="99"/>
        <v>2.699837725867246</v>
      </c>
    </row>
    <row r="304" spans="1:11" ht="12.75">
      <c r="A304">
        <v>15273</v>
      </c>
      <c r="B304" t="s">
        <v>72</v>
      </c>
      <c r="C304" t="s">
        <v>22</v>
      </c>
      <c r="D304" t="s">
        <v>73</v>
      </c>
      <c r="E304" t="s">
        <v>82</v>
      </c>
      <c r="F304" s="5">
        <v>0</v>
      </c>
      <c r="H304">
        <v>0</v>
      </c>
      <c r="I304">
        <v>0</v>
      </c>
      <c r="J304">
        <v>0</v>
      </c>
      <c r="K304">
        <v>0</v>
      </c>
    </row>
    <row r="305" spans="1:11" ht="12.75">
      <c r="A305">
        <v>15274</v>
      </c>
      <c r="B305" t="s">
        <v>72</v>
      </c>
      <c r="C305" t="s">
        <v>22</v>
      </c>
      <c r="D305" t="s">
        <v>73</v>
      </c>
      <c r="E305" t="s">
        <v>82</v>
      </c>
      <c r="F305" s="5">
        <v>0</v>
      </c>
      <c r="H305">
        <v>0</v>
      </c>
      <c r="I305">
        <v>0</v>
      </c>
      <c r="J305">
        <v>0</v>
      </c>
      <c r="K305">
        <v>0</v>
      </c>
    </row>
    <row r="307" spans="1:21" ht="12.75">
      <c r="A307">
        <v>15275</v>
      </c>
      <c r="B307" t="s">
        <v>72</v>
      </c>
      <c r="C307" t="s">
        <v>22</v>
      </c>
      <c r="D307" t="s">
        <v>18</v>
      </c>
      <c r="E307" t="s">
        <v>83</v>
      </c>
      <c r="F307" s="5">
        <v>0</v>
      </c>
      <c r="H307">
        <v>0</v>
      </c>
      <c r="I307">
        <v>0</v>
      </c>
      <c r="J307">
        <v>0</v>
      </c>
      <c r="K307">
        <v>0</v>
      </c>
      <c r="R307">
        <f>F307*10</f>
        <v>0</v>
      </c>
      <c r="T307">
        <f aca="true" t="shared" si="101" ref="T307:T313">AVERAGE(R307:S307)</f>
        <v>0</v>
      </c>
      <c r="U307">
        <f aca="true" t="shared" si="102" ref="U307:U313">LOG10(T307+1)</f>
        <v>0</v>
      </c>
    </row>
    <row r="308" spans="1:21" ht="12.75">
      <c r="A308">
        <v>15276</v>
      </c>
      <c r="B308" t="s">
        <v>72</v>
      </c>
      <c r="C308" t="s">
        <v>22</v>
      </c>
      <c r="D308" t="s">
        <v>18</v>
      </c>
      <c r="E308" t="s">
        <v>83</v>
      </c>
      <c r="F308" s="5">
        <v>0</v>
      </c>
      <c r="H308">
        <v>0</v>
      </c>
      <c r="I308">
        <v>0</v>
      </c>
      <c r="J308">
        <v>0</v>
      </c>
      <c r="K308">
        <v>0</v>
      </c>
      <c r="R308">
        <f aca="true" t="shared" si="103" ref="R308:R313">F308*10</f>
        <v>0</v>
      </c>
      <c r="T308">
        <f t="shared" si="101"/>
        <v>0</v>
      </c>
      <c r="U308">
        <f t="shared" si="102"/>
        <v>0</v>
      </c>
    </row>
    <row r="309" spans="1:21" ht="12.75">
      <c r="A309">
        <v>15277</v>
      </c>
      <c r="B309" t="s">
        <v>72</v>
      </c>
      <c r="C309" t="s">
        <v>22</v>
      </c>
      <c r="D309" t="s">
        <v>18</v>
      </c>
      <c r="E309" t="s">
        <v>83</v>
      </c>
      <c r="F309" s="5">
        <v>0</v>
      </c>
      <c r="H309">
        <v>0</v>
      </c>
      <c r="I309">
        <v>0</v>
      </c>
      <c r="J309">
        <v>0</v>
      </c>
      <c r="K309">
        <v>0</v>
      </c>
      <c r="R309">
        <f t="shared" si="103"/>
        <v>0</v>
      </c>
      <c r="T309">
        <f t="shared" si="101"/>
        <v>0</v>
      </c>
      <c r="U309">
        <f t="shared" si="102"/>
        <v>0</v>
      </c>
    </row>
    <row r="310" spans="1:21" ht="12.75">
      <c r="A310">
        <v>15278</v>
      </c>
      <c r="B310" t="s">
        <v>72</v>
      </c>
      <c r="C310" t="s">
        <v>22</v>
      </c>
      <c r="D310" t="s">
        <v>18</v>
      </c>
      <c r="E310" t="s">
        <v>83</v>
      </c>
      <c r="F310" s="5">
        <v>0</v>
      </c>
      <c r="H310">
        <v>0</v>
      </c>
      <c r="I310">
        <v>0</v>
      </c>
      <c r="J310">
        <v>0</v>
      </c>
      <c r="K310">
        <v>0</v>
      </c>
      <c r="R310">
        <f t="shared" si="103"/>
        <v>0</v>
      </c>
      <c r="T310">
        <f t="shared" si="101"/>
        <v>0</v>
      </c>
      <c r="U310">
        <f t="shared" si="102"/>
        <v>0</v>
      </c>
    </row>
    <row r="311" spans="1:21" ht="12.75">
      <c r="A311">
        <v>15279</v>
      </c>
      <c r="B311" t="s">
        <v>72</v>
      </c>
      <c r="C311" t="s">
        <v>22</v>
      </c>
      <c r="D311" t="s">
        <v>18</v>
      </c>
      <c r="E311" t="s">
        <v>83</v>
      </c>
      <c r="F311" s="5">
        <v>0</v>
      </c>
      <c r="H311">
        <v>0</v>
      </c>
      <c r="I311">
        <v>0</v>
      </c>
      <c r="J311">
        <v>0</v>
      </c>
      <c r="K311">
        <v>0</v>
      </c>
      <c r="R311">
        <f t="shared" si="103"/>
        <v>0</v>
      </c>
      <c r="T311">
        <f t="shared" si="101"/>
        <v>0</v>
      </c>
      <c r="U311">
        <f t="shared" si="102"/>
        <v>0</v>
      </c>
    </row>
    <row r="312" spans="1:21" ht="12.75">
      <c r="A312">
        <v>15280</v>
      </c>
      <c r="B312" t="s">
        <v>72</v>
      </c>
      <c r="C312" t="s">
        <v>22</v>
      </c>
      <c r="D312" t="s">
        <v>18</v>
      </c>
      <c r="E312" t="s">
        <v>83</v>
      </c>
      <c r="F312" s="5">
        <v>0</v>
      </c>
      <c r="H312">
        <v>0</v>
      </c>
      <c r="I312">
        <v>0</v>
      </c>
      <c r="J312">
        <v>0</v>
      </c>
      <c r="K312">
        <v>0</v>
      </c>
      <c r="R312">
        <f t="shared" si="103"/>
        <v>0</v>
      </c>
      <c r="T312">
        <f t="shared" si="101"/>
        <v>0</v>
      </c>
      <c r="U312">
        <f t="shared" si="102"/>
        <v>0</v>
      </c>
    </row>
    <row r="313" spans="1:21" ht="12.75">
      <c r="A313">
        <v>15281</v>
      </c>
      <c r="B313" t="s">
        <v>72</v>
      </c>
      <c r="C313" t="s">
        <v>22</v>
      </c>
      <c r="D313" t="s">
        <v>18</v>
      </c>
      <c r="E313" t="s">
        <v>83</v>
      </c>
      <c r="F313" s="5">
        <v>0</v>
      </c>
      <c r="H313">
        <v>0</v>
      </c>
      <c r="I313">
        <v>0</v>
      </c>
      <c r="J313">
        <v>0</v>
      </c>
      <c r="K313">
        <v>0</v>
      </c>
      <c r="R313">
        <f t="shared" si="103"/>
        <v>0</v>
      </c>
      <c r="T313">
        <f t="shared" si="101"/>
        <v>0</v>
      </c>
      <c r="U313">
        <f t="shared" si="102"/>
        <v>0</v>
      </c>
    </row>
    <row r="315" spans="1:21" ht="12.75">
      <c r="A315">
        <v>15282</v>
      </c>
      <c r="B315" t="s">
        <v>72</v>
      </c>
      <c r="C315" t="s">
        <v>22</v>
      </c>
      <c r="D315" t="s">
        <v>19</v>
      </c>
      <c r="E315" t="s">
        <v>84</v>
      </c>
      <c r="F315" s="5">
        <v>0</v>
      </c>
      <c r="H315">
        <v>0</v>
      </c>
      <c r="I315">
        <v>0</v>
      </c>
      <c r="J315">
        <v>0</v>
      </c>
      <c r="K315">
        <v>0</v>
      </c>
      <c r="R315">
        <f>F315*10</f>
        <v>0</v>
      </c>
      <c r="T315">
        <f aca="true" t="shared" si="104" ref="T315:T321">AVERAGE(R315:S315)</f>
        <v>0</v>
      </c>
      <c r="U315">
        <f aca="true" t="shared" si="105" ref="U315:U321">LOG10(T315+1)</f>
        <v>0</v>
      </c>
    </row>
    <row r="316" spans="1:21" ht="12.75">
      <c r="A316">
        <v>15283</v>
      </c>
      <c r="B316" t="s">
        <v>72</v>
      </c>
      <c r="C316" t="s">
        <v>22</v>
      </c>
      <c r="D316" t="s">
        <v>19</v>
      </c>
      <c r="E316" t="s">
        <v>84</v>
      </c>
      <c r="F316" s="5">
        <v>392</v>
      </c>
      <c r="H316">
        <v>56</v>
      </c>
      <c r="I316">
        <v>7</v>
      </c>
      <c r="J316">
        <v>2</v>
      </c>
      <c r="K316">
        <v>0</v>
      </c>
      <c r="R316">
        <f>H316*10^2</f>
        <v>5600</v>
      </c>
      <c r="T316">
        <f t="shared" si="104"/>
        <v>5600</v>
      </c>
      <c r="U316">
        <f t="shared" si="105"/>
        <v>3.748265572668741</v>
      </c>
    </row>
    <row r="317" spans="1:21" ht="12.75">
      <c r="A317">
        <v>15284</v>
      </c>
      <c r="B317" t="s">
        <v>72</v>
      </c>
      <c r="C317" t="s">
        <v>22</v>
      </c>
      <c r="D317" t="s">
        <v>19</v>
      </c>
      <c r="E317" t="s">
        <v>84</v>
      </c>
      <c r="F317" s="5">
        <v>27</v>
      </c>
      <c r="H317">
        <v>5</v>
      </c>
      <c r="I317">
        <v>0</v>
      </c>
      <c r="J317">
        <v>0</v>
      </c>
      <c r="K317">
        <v>0</v>
      </c>
      <c r="R317">
        <f>F317*10</f>
        <v>270</v>
      </c>
      <c r="S317">
        <f>H317*10^2</f>
        <v>500</v>
      </c>
      <c r="T317">
        <f t="shared" si="104"/>
        <v>385</v>
      </c>
      <c r="U317">
        <f t="shared" si="105"/>
        <v>2.586587304671755</v>
      </c>
    </row>
    <row r="318" spans="1:21" ht="12.75">
      <c r="A318">
        <v>15285</v>
      </c>
      <c r="B318" t="s">
        <v>72</v>
      </c>
      <c r="C318" t="s">
        <v>22</v>
      </c>
      <c r="D318" t="s">
        <v>19</v>
      </c>
      <c r="E318" t="s">
        <v>84</v>
      </c>
      <c r="F318" s="5" t="s">
        <v>61</v>
      </c>
      <c r="H318" t="s">
        <v>61</v>
      </c>
      <c r="I318" t="s">
        <v>61</v>
      </c>
      <c r="J318" t="s">
        <v>61</v>
      </c>
      <c r="K318">
        <v>110</v>
      </c>
      <c r="R318">
        <f>K318*10^5</f>
        <v>11000000</v>
      </c>
      <c r="T318">
        <f t="shared" si="104"/>
        <v>11000000</v>
      </c>
      <c r="U318">
        <f t="shared" si="105"/>
        <v>7.04139272463954</v>
      </c>
    </row>
    <row r="319" spans="1:21" ht="12.75">
      <c r="A319">
        <v>15286</v>
      </c>
      <c r="B319" t="s">
        <v>72</v>
      </c>
      <c r="C319" t="s">
        <v>22</v>
      </c>
      <c r="D319" t="s">
        <v>19</v>
      </c>
      <c r="E319" t="s">
        <v>84</v>
      </c>
      <c r="F319" s="5">
        <v>0</v>
      </c>
      <c r="H319">
        <v>0</v>
      </c>
      <c r="I319">
        <v>0</v>
      </c>
      <c r="J319">
        <v>0</v>
      </c>
      <c r="K319">
        <v>0</v>
      </c>
      <c r="R319">
        <f>F319*10</f>
        <v>0</v>
      </c>
      <c r="T319">
        <f t="shared" si="104"/>
        <v>0</v>
      </c>
      <c r="U319">
        <f t="shared" si="105"/>
        <v>0</v>
      </c>
    </row>
    <row r="320" spans="1:21" ht="12.75">
      <c r="A320">
        <v>15287</v>
      </c>
      <c r="B320" t="s">
        <v>72</v>
      </c>
      <c r="C320" t="s">
        <v>22</v>
      </c>
      <c r="D320" t="s">
        <v>19</v>
      </c>
      <c r="E320" t="s">
        <v>84</v>
      </c>
      <c r="F320" s="5">
        <v>275</v>
      </c>
      <c r="H320">
        <v>37</v>
      </c>
      <c r="I320">
        <v>1</v>
      </c>
      <c r="J320">
        <v>0</v>
      </c>
      <c r="K320">
        <v>0</v>
      </c>
      <c r="R320">
        <f>H320*10^2</f>
        <v>3700</v>
      </c>
      <c r="T320">
        <f t="shared" si="104"/>
        <v>3700</v>
      </c>
      <c r="U320">
        <f t="shared" si="105"/>
        <v>3.5683190850951116</v>
      </c>
    </row>
    <row r="321" spans="1:21" ht="12.75">
      <c r="A321">
        <v>15288</v>
      </c>
      <c r="B321" t="s">
        <v>72</v>
      </c>
      <c r="C321" t="s">
        <v>22</v>
      </c>
      <c r="D321" t="s">
        <v>19</v>
      </c>
      <c r="E321" t="s">
        <v>84</v>
      </c>
      <c r="F321" s="5" t="s">
        <v>61</v>
      </c>
      <c r="H321" t="s">
        <v>61</v>
      </c>
      <c r="I321" t="s">
        <v>61</v>
      </c>
      <c r="J321" t="s">
        <v>61</v>
      </c>
      <c r="K321">
        <v>125</v>
      </c>
      <c r="R321">
        <f>K321*10^5</f>
        <v>12500000</v>
      </c>
      <c r="T321">
        <f t="shared" si="104"/>
        <v>12500000</v>
      </c>
      <c r="U321">
        <f t="shared" si="105"/>
        <v>7.096910047751614</v>
      </c>
    </row>
    <row r="323" spans="1:21" ht="12.75">
      <c r="A323">
        <v>15289</v>
      </c>
      <c r="B323" t="s">
        <v>72</v>
      </c>
      <c r="C323" t="s">
        <v>22</v>
      </c>
      <c r="D323" t="s">
        <v>20</v>
      </c>
      <c r="E323" t="s">
        <v>85</v>
      </c>
      <c r="F323" s="5" t="s">
        <v>61</v>
      </c>
      <c r="H323" t="s">
        <v>61</v>
      </c>
      <c r="I323" t="s">
        <v>61</v>
      </c>
      <c r="J323" t="s">
        <v>61</v>
      </c>
      <c r="K323" t="s">
        <v>61</v>
      </c>
      <c r="M323" t="s">
        <v>61</v>
      </c>
      <c r="N323">
        <v>200</v>
      </c>
      <c r="O323">
        <v>52</v>
      </c>
      <c r="P323">
        <v>1</v>
      </c>
      <c r="R323">
        <f>N323*10^6</f>
        <v>200000000</v>
      </c>
      <c r="S323">
        <f>O323*10^7</f>
        <v>520000000</v>
      </c>
      <c r="T323">
        <f aca="true" t="shared" si="106" ref="T323:T329">AVERAGE(R323:S323)</f>
        <v>360000000</v>
      </c>
      <c r="U323">
        <f aca="true" t="shared" si="107" ref="U323:U329">LOG10(T323+1)</f>
        <v>8.556302501973661</v>
      </c>
    </row>
    <row r="324" spans="1:21" ht="12.75">
      <c r="A324">
        <v>15290</v>
      </c>
      <c r="B324" t="s">
        <v>72</v>
      </c>
      <c r="C324" t="s">
        <v>22</v>
      </c>
      <c r="D324" t="s">
        <v>20</v>
      </c>
      <c r="E324" t="s">
        <v>85</v>
      </c>
      <c r="F324" s="5" t="s">
        <v>61</v>
      </c>
      <c r="H324" t="s">
        <v>61</v>
      </c>
      <c r="I324" t="s">
        <v>61</v>
      </c>
      <c r="J324" t="s">
        <v>61</v>
      </c>
      <c r="K324">
        <v>57</v>
      </c>
      <c r="M324">
        <v>49</v>
      </c>
      <c r="N324">
        <v>10</v>
      </c>
      <c r="O324">
        <v>0</v>
      </c>
      <c r="P324">
        <v>0</v>
      </c>
      <c r="R324">
        <f>M324*10^5</f>
        <v>4900000</v>
      </c>
      <c r="T324">
        <f t="shared" si="106"/>
        <v>4900000</v>
      </c>
      <c r="U324">
        <f t="shared" si="107"/>
        <v>6.690196168660032</v>
      </c>
    </row>
    <row r="325" spans="1:21" ht="12.75">
      <c r="A325">
        <v>15291</v>
      </c>
      <c r="B325" t="s">
        <v>72</v>
      </c>
      <c r="C325" t="s">
        <v>22</v>
      </c>
      <c r="D325" t="s">
        <v>20</v>
      </c>
      <c r="E325" t="s">
        <v>85</v>
      </c>
      <c r="F325" s="5" t="s">
        <v>61</v>
      </c>
      <c r="H325" t="s">
        <v>61</v>
      </c>
      <c r="I325" t="s">
        <v>61</v>
      </c>
      <c r="J325" t="s">
        <v>61</v>
      </c>
      <c r="K325" t="s">
        <v>61</v>
      </c>
      <c r="M325" t="s">
        <v>61</v>
      </c>
      <c r="N325" t="s">
        <v>61</v>
      </c>
      <c r="O325">
        <v>96</v>
      </c>
      <c r="P325">
        <v>12</v>
      </c>
      <c r="R325">
        <f>O325*10^7</f>
        <v>960000000</v>
      </c>
      <c r="S325">
        <f>P325*10^8</f>
        <v>1200000000</v>
      </c>
      <c r="T325">
        <f t="shared" si="106"/>
        <v>1080000000</v>
      </c>
      <c r="U325">
        <f t="shared" si="107"/>
        <v>9.033423755889075</v>
      </c>
    </row>
    <row r="326" spans="1:21" ht="12.75">
      <c r="A326">
        <v>15292</v>
      </c>
      <c r="B326" t="s">
        <v>72</v>
      </c>
      <c r="C326" t="s">
        <v>22</v>
      </c>
      <c r="D326" t="s">
        <v>20</v>
      </c>
      <c r="E326" t="s">
        <v>85</v>
      </c>
      <c r="F326" s="5" t="s">
        <v>61</v>
      </c>
      <c r="H326" t="s">
        <v>61</v>
      </c>
      <c r="I326" t="s">
        <v>61</v>
      </c>
      <c r="J326" t="s">
        <v>61</v>
      </c>
      <c r="K326" t="s">
        <v>61</v>
      </c>
      <c r="M326" t="s">
        <v>61</v>
      </c>
      <c r="N326">
        <v>130</v>
      </c>
      <c r="O326">
        <v>12</v>
      </c>
      <c r="P326">
        <v>1</v>
      </c>
      <c r="R326">
        <f>O236*10^7</f>
        <v>120000000</v>
      </c>
      <c r="T326">
        <f t="shared" si="106"/>
        <v>120000000</v>
      </c>
      <c r="U326">
        <f t="shared" si="107"/>
        <v>8.079181249666746</v>
      </c>
    </row>
    <row r="327" spans="1:21" ht="12.75">
      <c r="A327">
        <v>15293</v>
      </c>
      <c r="B327" t="s">
        <v>72</v>
      </c>
      <c r="C327" t="s">
        <v>22</v>
      </c>
      <c r="D327" t="s">
        <v>20</v>
      </c>
      <c r="E327" t="s">
        <v>85</v>
      </c>
      <c r="F327" s="5" t="s">
        <v>61</v>
      </c>
      <c r="H327" t="s">
        <v>61</v>
      </c>
      <c r="I327" t="s">
        <v>61</v>
      </c>
      <c r="J327" t="s">
        <v>61</v>
      </c>
      <c r="K327" t="s">
        <v>61</v>
      </c>
      <c r="M327" t="s">
        <v>61</v>
      </c>
      <c r="N327">
        <v>156</v>
      </c>
      <c r="O327">
        <v>23</v>
      </c>
      <c r="P327">
        <v>6</v>
      </c>
      <c r="R327">
        <f>O327*10^7</f>
        <v>230000000</v>
      </c>
      <c r="T327">
        <f t="shared" si="106"/>
        <v>230000000</v>
      </c>
      <c r="U327">
        <f t="shared" si="107"/>
        <v>8.36172783790583</v>
      </c>
    </row>
    <row r="328" spans="1:21" ht="12.75">
      <c r="A328">
        <v>15294</v>
      </c>
      <c r="B328" t="s">
        <v>72</v>
      </c>
      <c r="C328" t="s">
        <v>22</v>
      </c>
      <c r="D328" t="s">
        <v>20</v>
      </c>
      <c r="E328" t="s">
        <v>85</v>
      </c>
      <c r="F328" s="5" t="s">
        <v>61</v>
      </c>
      <c r="H328" t="s">
        <v>61</v>
      </c>
      <c r="I328" t="s">
        <v>61</v>
      </c>
      <c r="J328" t="s">
        <v>61</v>
      </c>
      <c r="K328" t="s">
        <v>61</v>
      </c>
      <c r="M328" t="s">
        <v>61</v>
      </c>
      <c r="N328" t="s">
        <v>61</v>
      </c>
      <c r="O328">
        <v>50</v>
      </c>
      <c r="P328">
        <v>2</v>
      </c>
      <c r="R328">
        <f>O328*10^7</f>
        <v>500000000</v>
      </c>
      <c r="S328">
        <f>P328*10^8</f>
        <v>200000000</v>
      </c>
      <c r="T328">
        <f t="shared" si="106"/>
        <v>350000000</v>
      </c>
      <c r="U328">
        <f t="shared" si="107"/>
        <v>8.544068045591118</v>
      </c>
    </row>
    <row r="329" spans="1:21" ht="12.75">
      <c r="A329">
        <v>15295</v>
      </c>
      <c r="B329" t="s">
        <v>72</v>
      </c>
      <c r="C329" t="s">
        <v>22</v>
      </c>
      <c r="D329" t="s">
        <v>20</v>
      </c>
      <c r="E329" t="s">
        <v>85</v>
      </c>
      <c r="F329" s="5" t="s">
        <v>61</v>
      </c>
      <c r="H329" t="s">
        <v>61</v>
      </c>
      <c r="I329" t="s">
        <v>61</v>
      </c>
      <c r="J329" t="s">
        <v>61</v>
      </c>
      <c r="K329" t="s">
        <v>61</v>
      </c>
      <c r="M329" t="s">
        <v>61</v>
      </c>
      <c r="N329">
        <v>104</v>
      </c>
      <c r="O329">
        <v>26</v>
      </c>
      <c r="P329">
        <v>2</v>
      </c>
      <c r="R329">
        <f>O329*10^7</f>
        <v>260000000</v>
      </c>
      <c r="T329">
        <f t="shared" si="106"/>
        <v>260000000</v>
      </c>
      <c r="U329">
        <f t="shared" si="107"/>
        <v>8.414973349641182</v>
      </c>
    </row>
    <row r="331" spans="1:21" ht="12.75">
      <c r="A331">
        <v>15861</v>
      </c>
      <c r="B331" t="s">
        <v>86</v>
      </c>
      <c r="C331" t="s">
        <v>15</v>
      </c>
      <c r="D331" t="s">
        <v>73</v>
      </c>
      <c r="E331" t="s">
        <v>87</v>
      </c>
      <c r="U331">
        <f>LOG10(T331+1)</f>
        <v>0</v>
      </c>
    </row>
    <row r="332" spans="1:21" ht="12.75">
      <c r="A332">
        <v>15862</v>
      </c>
      <c r="B332" t="s">
        <v>86</v>
      </c>
      <c r="C332" t="s">
        <v>15</v>
      </c>
      <c r="D332" t="s">
        <v>73</v>
      </c>
      <c r="E332" t="s">
        <v>87</v>
      </c>
      <c r="U332">
        <f>LOG10(T332+1)</f>
        <v>0</v>
      </c>
    </row>
    <row r="333" spans="1:21" ht="12.75">
      <c r="A333">
        <v>15863</v>
      </c>
      <c r="B333" t="s">
        <v>86</v>
      </c>
      <c r="C333" t="s">
        <v>15</v>
      </c>
      <c r="D333" t="s">
        <v>73</v>
      </c>
      <c r="E333" t="s">
        <v>87</v>
      </c>
      <c r="U333">
        <f>LOG10(T333+1)</f>
        <v>0</v>
      </c>
    </row>
    <row r="335" spans="1:21" ht="12.75">
      <c r="A335">
        <v>15864</v>
      </c>
      <c r="B335" t="s">
        <v>86</v>
      </c>
      <c r="C335" t="s">
        <v>15</v>
      </c>
      <c r="D335" t="s">
        <v>18</v>
      </c>
      <c r="E335" t="s">
        <v>88</v>
      </c>
      <c r="U335">
        <f aca="true" t="shared" si="108" ref="U335:U341">LOG10(T335+1)</f>
        <v>0</v>
      </c>
    </row>
    <row r="336" spans="1:21" ht="12.75">
      <c r="A336">
        <v>15865</v>
      </c>
      <c r="B336" t="s">
        <v>86</v>
      </c>
      <c r="C336" t="s">
        <v>15</v>
      </c>
      <c r="D336" t="s">
        <v>18</v>
      </c>
      <c r="E336" t="s">
        <v>88</v>
      </c>
      <c r="U336">
        <f t="shared" si="108"/>
        <v>0</v>
      </c>
    </row>
    <row r="337" spans="1:21" ht="12.75">
      <c r="A337">
        <v>15866</v>
      </c>
      <c r="B337" t="s">
        <v>86</v>
      </c>
      <c r="C337" t="s">
        <v>15</v>
      </c>
      <c r="D337" t="s">
        <v>18</v>
      </c>
      <c r="E337" t="s">
        <v>88</v>
      </c>
      <c r="U337">
        <f t="shared" si="108"/>
        <v>0</v>
      </c>
    </row>
    <row r="338" spans="1:21" ht="12.75">
      <c r="A338">
        <v>15867</v>
      </c>
      <c r="B338" t="s">
        <v>86</v>
      </c>
      <c r="C338" t="s">
        <v>15</v>
      </c>
      <c r="D338" t="s">
        <v>18</v>
      </c>
      <c r="E338" t="s">
        <v>88</v>
      </c>
      <c r="U338">
        <f t="shared" si="108"/>
        <v>0</v>
      </c>
    </row>
    <row r="339" spans="1:21" ht="12.75">
      <c r="A339">
        <v>15868</v>
      </c>
      <c r="B339" t="s">
        <v>86</v>
      </c>
      <c r="C339" t="s">
        <v>15</v>
      </c>
      <c r="D339" t="s">
        <v>18</v>
      </c>
      <c r="E339" t="s">
        <v>88</v>
      </c>
      <c r="U339">
        <f t="shared" si="108"/>
        <v>0</v>
      </c>
    </row>
    <row r="340" spans="1:21" ht="12.75">
      <c r="A340">
        <v>15869</v>
      </c>
      <c r="B340" t="s">
        <v>86</v>
      </c>
      <c r="C340" t="s">
        <v>15</v>
      </c>
      <c r="D340" t="s">
        <v>18</v>
      </c>
      <c r="E340" t="s">
        <v>88</v>
      </c>
      <c r="U340">
        <f t="shared" si="108"/>
        <v>0</v>
      </c>
    </row>
    <row r="341" spans="1:21" ht="12.75">
      <c r="A341">
        <v>15870</v>
      </c>
      <c r="B341" t="s">
        <v>86</v>
      </c>
      <c r="C341" t="s">
        <v>15</v>
      </c>
      <c r="D341" t="s">
        <v>18</v>
      </c>
      <c r="E341" t="s">
        <v>88</v>
      </c>
      <c r="U341">
        <f t="shared" si="108"/>
        <v>0</v>
      </c>
    </row>
    <row r="343" spans="1:5" ht="12.75">
      <c r="A343">
        <v>15871</v>
      </c>
      <c r="B343" t="s">
        <v>86</v>
      </c>
      <c r="C343" t="s">
        <v>15</v>
      </c>
      <c r="D343" t="s">
        <v>19</v>
      </c>
      <c r="E343" t="s">
        <v>89</v>
      </c>
    </row>
    <row r="344" spans="1:5" ht="12.75">
      <c r="A344">
        <v>15872</v>
      </c>
      <c r="B344" t="s">
        <v>86</v>
      </c>
      <c r="C344" t="s">
        <v>15</v>
      </c>
      <c r="D344" t="s">
        <v>19</v>
      </c>
      <c r="E344" t="s">
        <v>89</v>
      </c>
    </row>
    <row r="345" spans="1:5" ht="12.75">
      <c r="A345">
        <v>15873</v>
      </c>
      <c r="B345" t="s">
        <v>86</v>
      </c>
      <c r="C345" t="s">
        <v>15</v>
      </c>
      <c r="D345" t="s">
        <v>19</v>
      </c>
      <c r="E345" t="s">
        <v>89</v>
      </c>
    </row>
    <row r="346" spans="1:5" ht="12.75">
      <c r="A346">
        <v>15874</v>
      </c>
      <c r="B346" t="s">
        <v>86</v>
      </c>
      <c r="C346" t="s">
        <v>15</v>
      </c>
      <c r="D346" t="s">
        <v>19</v>
      </c>
      <c r="E346" t="s">
        <v>89</v>
      </c>
    </row>
    <row r="347" spans="1:5" ht="12.75">
      <c r="A347">
        <v>15875</v>
      </c>
      <c r="B347" t="s">
        <v>86</v>
      </c>
      <c r="C347" t="s">
        <v>15</v>
      </c>
      <c r="D347" t="s">
        <v>19</v>
      </c>
      <c r="E347" t="s">
        <v>89</v>
      </c>
    </row>
    <row r="348" spans="1:5" ht="12.75">
      <c r="A348">
        <v>15876</v>
      </c>
      <c r="B348" t="s">
        <v>86</v>
      </c>
      <c r="C348" t="s">
        <v>15</v>
      </c>
      <c r="D348" t="s">
        <v>19</v>
      </c>
      <c r="E348" t="s">
        <v>89</v>
      </c>
    </row>
    <row r="349" spans="1:5" ht="12.75">
      <c r="A349">
        <v>15877</v>
      </c>
      <c r="B349" t="s">
        <v>86</v>
      </c>
      <c r="C349" t="s">
        <v>15</v>
      </c>
      <c r="D349" t="s">
        <v>19</v>
      </c>
      <c r="E349" t="s">
        <v>89</v>
      </c>
    </row>
    <row r="351" spans="1:5" ht="12.75">
      <c r="A351">
        <v>15878</v>
      </c>
      <c r="B351" t="s">
        <v>86</v>
      </c>
      <c r="C351" t="s">
        <v>15</v>
      </c>
      <c r="D351" t="s">
        <v>20</v>
      </c>
      <c r="E351" t="s">
        <v>90</v>
      </c>
    </row>
    <row r="352" spans="1:5" ht="12.75">
      <c r="A352">
        <v>15879</v>
      </c>
      <c r="B352" t="s">
        <v>86</v>
      </c>
      <c r="C352" t="s">
        <v>15</v>
      </c>
      <c r="D352" t="s">
        <v>20</v>
      </c>
      <c r="E352" t="s">
        <v>90</v>
      </c>
    </row>
    <row r="353" spans="1:5" ht="12.75">
      <c r="A353">
        <v>15880</v>
      </c>
      <c r="B353" t="s">
        <v>86</v>
      </c>
      <c r="C353" t="s">
        <v>15</v>
      </c>
      <c r="D353" t="s">
        <v>20</v>
      </c>
      <c r="E353" t="s">
        <v>90</v>
      </c>
    </row>
    <row r="354" spans="1:5" ht="12.75">
      <c r="A354">
        <v>15881</v>
      </c>
      <c r="B354" t="s">
        <v>86</v>
      </c>
      <c r="C354" t="s">
        <v>15</v>
      </c>
      <c r="D354" t="s">
        <v>20</v>
      </c>
      <c r="E354" t="s">
        <v>90</v>
      </c>
    </row>
    <row r="355" spans="1:5" ht="12.75">
      <c r="A355">
        <v>15882</v>
      </c>
      <c r="B355" t="s">
        <v>86</v>
      </c>
      <c r="C355" t="s">
        <v>15</v>
      </c>
      <c r="D355" t="s">
        <v>20</v>
      </c>
      <c r="E355" t="s">
        <v>90</v>
      </c>
    </row>
    <row r="356" spans="1:5" ht="12.75">
      <c r="A356">
        <v>15883</v>
      </c>
      <c r="B356" t="s">
        <v>86</v>
      </c>
      <c r="C356" t="s">
        <v>15</v>
      </c>
      <c r="D356" t="s">
        <v>20</v>
      </c>
      <c r="E356" t="s">
        <v>90</v>
      </c>
    </row>
    <row r="357" spans="1:5" ht="12.75">
      <c r="A357">
        <v>15884</v>
      </c>
      <c r="B357" t="s">
        <v>86</v>
      </c>
      <c r="C357" t="s">
        <v>15</v>
      </c>
      <c r="D357" t="s">
        <v>20</v>
      </c>
      <c r="E357" t="s">
        <v>90</v>
      </c>
    </row>
    <row r="359" spans="1:5" ht="12.75">
      <c r="A359">
        <v>15885</v>
      </c>
      <c r="B359" t="s">
        <v>86</v>
      </c>
      <c r="C359" t="s">
        <v>21</v>
      </c>
      <c r="D359" t="s">
        <v>73</v>
      </c>
      <c r="E359" t="s">
        <v>91</v>
      </c>
    </row>
    <row r="360" spans="1:5" ht="12.75">
      <c r="A360">
        <v>15886</v>
      </c>
      <c r="B360" t="s">
        <v>86</v>
      </c>
      <c r="C360" t="s">
        <v>21</v>
      </c>
      <c r="D360" t="s">
        <v>73</v>
      </c>
      <c r="E360" t="s">
        <v>91</v>
      </c>
    </row>
    <row r="362" spans="1:21" ht="12.75">
      <c r="A362">
        <v>15887</v>
      </c>
      <c r="B362" t="s">
        <v>86</v>
      </c>
      <c r="C362" t="s">
        <v>21</v>
      </c>
      <c r="D362" t="s">
        <v>18</v>
      </c>
      <c r="E362" t="s">
        <v>92</v>
      </c>
      <c r="F362" s="5">
        <v>0</v>
      </c>
      <c r="H362">
        <v>0</v>
      </c>
      <c r="I362">
        <v>0</v>
      </c>
      <c r="J362">
        <v>0</v>
      </c>
      <c r="K362">
        <v>0</v>
      </c>
      <c r="R362">
        <f>F362*10</f>
        <v>0</v>
      </c>
      <c r="T362">
        <f>AVERAGE(R362:S362)</f>
        <v>0</v>
      </c>
      <c r="U362">
        <f aca="true" t="shared" si="109" ref="U362:U368">LOG10(T362+1)</f>
        <v>0</v>
      </c>
    </row>
    <row r="363" spans="1:21" ht="12.75">
      <c r="A363">
        <v>15888</v>
      </c>
      <c r="B363" t="s">
        <v>86</v>
      </c>
      <c r="C363" t="s">
        <v>21</v>
      </c>
      <c r="D363" t="s">
        <v>18</v>
      </c>
      <c r="E363" t="s">
        <v>92</v>
      </c>
      <c r="F363" s="5">
        <v>0</v>
      </c>
      <c r="H363">
        <v>0</v>
      </c>
      <c r="I363">
        <v>0</v>
      </c>
      <c r="J363">
        <v>0</v>
      </c>
      <c r="K363">
        <v>0</v>
      </c>
      <c r="R363">
        <f aca="true" t="shared" si="110" ref="R363:R368">F363*10</f>
        <v>0</v>
      </c>
      <c r="T363">
        <f aca="true" t="shared" si="111" ref="T363:T368">AVERAGE(R363:S363)</f>
        <v>0</v>
      </c>
      <c r="U363">
        <f t="shared" si="109"/>
        <v>0</v>
      </c>
    </row>
    <row r="364" spans="1:21" ht="12.75">
      <c r="A364">
        <v>15889</v>
      </c>
      <c r="B364" t="s">
        <v>86</v>
      </c>
      <c r="C364" t="s">
        <v>21</v>
      </c>
      <c r="D364" t="s">
        <v>18</v>
      </c>
      <c r="E364" t="s">
        <v>92</v>
      </c>
      <c r="F364" s="5">
        <v>0</v>
      </c>
      <c r="H364">
        <v>0</v>
      </c>
      <c r="I364">
        <v>0</v>
      </c>
      <c r="J364">
        <v>0</v>
      </c>
      <c r="K364">
        <v>0</v>
      </c>
      <c r="R364">
        <f t="shared" si="110"/>
        <v>0</v>
      </c>
      <c r="T364">
        <f t="shared" si="111"/>
        <v>0</v>
      </c>
      <c r="U364">
        <f t="shared" si="109"/>
        <v>0</v>
      </c>
    </row>
    <row r="365" spans="1:21" ht="12.75">
      <c r="A365">
        <v>15890</v>
      </c>
      <c r="B365" t="s">
        <v>86</v>
      </c>
      <c r="C365" t="s">
        <v>21</v>
      </c>
      <c r="D365" t="s">
        <v>18</v>
      </c>
      <c r="E365" t="s">
        <v>92</v>
      </c>
      <c r="F365" s="5">
        <v>0</v>
      </c>
      <c r="H365">
        <v>0</v>
      </c>
      <c r="I365">
        <v>0</v>
      </c>
      <c r="J365">
        <v>0</v>
      </c>
      <c r="K365">
        <v>0</v>
      </c>
      <c r="R365">
        <f t="shared" si="110"/>
        <v>0</v>
      </c>
      <c r="T365">
        <f t="shared" si="111"/>
        <v>0</v>
      </c>
      <c r="U365">
        <f t="shared" si="109"/>
        <v>0</v>
      </c>
    </row>
    <row r="366" spans="1:21" ht="12.75">
      <c r="A366">
        <v>15891</v>
      </c>
      <c r="B366" t="s">
        <v>86</v>
      </c>
      <c r="C366" t="s">
        <v>21</v>
      </c>
      <c r="D366" t="s">
        <v>18</v>
      </c>
      <c r="E366" t="s">
        <v>92</v>
      </c>
      <c r="F366" s="5">
        <v>0</v>
      </c>
      <c r="H366">
        <v>0</v>
      </c>
      <c r="I366">
        <v>0</v>
      </c>
      <c r="J366">
        <v>0</v>
      </c>
      <c r="K366">
        <v>0</v>
      </c>
      <c r="R366">
        <f t="shared" si="110"/>
        <v>0</v>
      </c>
      <c r="T366">
        <f t="shared" si="111"/>
        <v>0</v>
      </c>
      <c r="U366">
        <f t="shared" si="109"/>
        <v>0</v>
      </c>
    </row>
    <row r="367" spans="1:21" ht="12.75">
      <c r="A367">
        <v>15892</v>
      </c>
      <c r="B367" t="s">
        <v>86</v>
      </c>
      <c r="C367" t="s">
        <v>21</v>
      </c>
      <c r="D367" t="s">
        <v>18</v>
      </c>
      <c r="E367" t="s">
        <v>92</v>
      </c>
      <c r="F367" s="5">
        <v>0</v>
      </c>
      <c r="H367">
        <v>0</v>
      </c>
      <c r="I367">
        <v>0</v>
      </c>
      <c r="J367">
        <v>0</v>
      </c>
      <c r="K367">
        <v>0</v>
      </c>
      <c r="R367">
        <f t="shared" si="110"/>
        <v>0</v>
      </c>
      <c r="T367">
        <f t="shared" si="111"/>
        <v>0</v>
      </c>
      <c r="U367">
        <f t="shared" si="109"/>
        <v>0</v>
      </c>
    </row>
    <row r="368" spans="1:21" ht="12.75">
      <c r="A368">
        <v>15893</v>
      </c>
      <c r="B368" t="s">
        <v>86</v>
      </c>
      <c r="C368" t="s">
        <v>21</v>
      </c>
      <c r="D368" t="s">
        <v>18</v>
      </c>
      <c r="E368" t="s">
        <v>92</v>
      </c>
      <c r="F368" s="5">
        <v>0</v>
      </c>
      <c r="H368">
        <v>0</v>
      </c>
      <c r="I368">
        <v>0</v>
      </c>
      <c r="J368">
        <v>0</v>
      </c>
      <c r="K368">
        <v>0</v>
      </c>
      <c r="R368">
        <f t="shared" si="110"/>
        <v>0</v>
      </c>
      <c r="T368">
        <f t="shared" si="111"/>
        <v>0</v>
      </c>
      <c r="U368">
        <f t="shared" si="109"/>
        <v>0</v>
      </c>
    </row>
    <row r="370" spans="1:5" ht="12.75">
      <c r="A370">
        <v>15894</v>
      </c>
      <c r="B370" t="s">
        <v>86</v>
      </c>
      <c r="C370" t="s">
        <v>21</v>
      </c>
      <c r="D370" t="s">
        <v>19</v>
      </c>
      <c r="E370" t="s">
        <v>93</v>
      </c>
    </row>
    <row r="371" spans="1:5" ht="12.75">
      <c r="A371">
        <v>15895</v>
      </c>
      <c r="B371" t="s">
        <v>86</v>
      </c>
      <c r="C371" t="s">
        <v>21</v>
      </c>
      <c r="D371" t="s">
        <v>19</v>
      </c>
      <c r="E371" t="s">
        <v>93</v>
      </c>
    </row>
    <row r="372" spans="1:5" ht="12.75">
      <c r="A372">
        <v>15896</v>
      </c>
      <c r="B372" t="s">
        <v>86</v>
      </c>
      <c r="C372" t="s">
        <v>21</v>
      </c>
      <c r="D372" t="s">
        <v>19</v>
      </c>
      <c r="E372" t="s">
        <v>93</v>
      </c>
    </row>
    <row r="373" spans="1:5" ht="12.75">
      <c r="A373">
        <v>15897</v>
      </c>
      <c r="B373" t="s">
        <v>86</v>
      </c>
      <c r="C373" t="s">
        <v>21</v>
      </c>
      <c r="D373" t="s">
        <v>19</v>
      </c>
      <c r="E373" t="s">
        <v>93</v>
      </c>
    </row>
    <row r="374" spans="1:5" ht="12.75">
      <c r="A374">
        <v>15898</v>
      </c>
      <c r="B374" t="s">
        <v>86</v>
      </c>
      <c r="C374" t="s">
        <v>21</v>
      </c>
      <c r="D374" t="s">
        <v>19</v>
      </c>
      <c r="E374" t="s">
        <v>93</v>
      </c>
    </row>
    <row r="375" spans="1:5" ht="12.75">
      <c r="A375">
        <v>15899</v>
      </c>
      <c r="B375" t="s">
        <v>86</v>
      </c>
      <c r="C375" t="s">
        <v>21</v>
      </c>
      <c r="D375" t="s">
        <v>19</v>
      </c>
      <c r="E375" t="s">
        <v>93</v>
      </c>
    </row>
    <row r="376" spans="1:5" ht="12.75">
      <c r="A376">
        <v>15900</v>
      </c>
      <c r="B376" t="s">
        <v>86</v>
      </c>
      <c r="C376" t="s">
        <v>21</v>
      </c>
      <c r="D376" t="s">
        <v>19</v>
      </c>
      <c r="E376" t="s">
        <v>93</v>
      </c>
    </row>
    <row r="378" spans="1:5" ht="12.75">
      <c r="A378">
        <v>15901</v>
      </c>
      <c r="B378" t="s">
        <v>86</v>
      </c>
      <c r="C378" t="s">
        <v>21</v>
      </c>
      <c r="D378" t="s">
        <v>20</v>
      </c>
      <c r="E378" t="s">
        <v>94</v>
      </c>
    </row>
    <row r="379" spans="1:5" ht="12.75">
      <c r="A379">
        <v>15902</v>
      </c>
      <c r="B379" t="s">
        <v>86</v>
      </c>
      <c r="C379" t="s">
        <v>21</v>
      </c>
      <c r="D379" t="s">
        <v>20</v>
      </c>
      <c r="E379" t="s">
        <v>94</v>
      </c>
    </row>
    <row r="380" spans="1:5" ht="12.75">
      <c r="A380">
        <v>15903</v>
      </c>
      <c r="B380" t="s">
        <v>86</v>
      </c>
      <c r="C380" t="s">
        <v>21</v>
      </c>
      <c r="D380" t="s">
        <v>20</v>
      </c>
      <c r="E380" t="s">
        <v>94</v>
      </c>
    </row>
    <row r="381" spans="1:5" ht="12.75">
      <c r="A381">
        <v>15904</v>
      </c>
      <c r="B381" t="s">
        <v>86</v>
      </c>
      <c r="C381" t="s">
        <v>21</v>
      </c>
      <c r="D381" t="s">
        <v>20</v>
      </c>
      <c r="E381" t="s">
        <v>94</v>
      </c>
    </row>
    <row r="382" spans="1:5" ht="12.75">
      <c r="A382">
        <v>15905</v>
      </c>
      <c r="B382" t="s">
        <v>86</v>
      </c>
      <c r="C382" t="s">
        <v>21</v>
      </c>
      <c r="D382" t="s">
        <v>20</v>
      </c>
      <c r="E382" t="s">
        <v>94</v>
      </c>
    </row>
    <row r="383" spans="1:5" ht="12.75">
      <c r="A383">
        <v>15906</v>
      </c>
      <c r="B383" t="s">
        <v>86</v>
      </c>
      <c r="C383" t="s">
        <v>21</v>
      </c>
      <c r="D383" t="s">
        <v>20</v>
      </c>
      <c r="E383" t="s">
        <v>94</v>
      </c>
    </row>
    <row r="384" spans="1:5" ht="12.75">
      <c r="A384">
        <v>15907</v>
      </c>
      <c r="B384" t="s">
        <v>86</v>
      </c>
      <c r="C384" t="s">
        <v>21</v>
      </c>
      <c r="D384" t="s">
        <v>20</v>
      </c>
      <c r="E384" t="s">
        <v>94</v>
      </c>
    </row>
    <row r="386" spans="1:5" ht="12.75">
      <c r="A386">
        <v>15908</v>
      </c>
      <c r="B386" t="s">
        <v>86</v>
      </c>
      <c r="C386" t="s">
        <v>22</v>
      </c>
      <c r="D386" t="s">
        <v>73</v>
      </c>
      <c r="E386" t="s">
        <v>95</v>
      </c>
    </row>
    <row r="387" spans="1:5" ht="12.75">
      <c r="A387">
        <v>15909</v>
      </c>
      <c r="B387" t="s">
        <v>86</v>
      </c>
      <c r="C387" t="s">
        <v>22</v>
      </c>
      <c r="D387" t="s">
        <v>73</v>
      </c>
      <c r="E387" t="s">
        <v>95</v>
      </c>
    </row>
    <row r="389" spans="1:21" ht="12.75">
      <c r="A389">
        <v>15910</v>
      </c>
      <c r="B389" t="s">
        <v>86</v>
      </c>
      <c r="C389" t="s">
        <v>22</v>
      </c>
      <c r="D389" t="s">
        <v>18</v>
      </c>
      <c r="E389" t="s">
        <v>96</v>
      </c>
      <c r="F389" s="5">
        <v>8</v>
      </c>
      <c r="H389">
        <v>0</v>
      </c>
      <c r="I389">
        <v>0</v>
      </c>
      <c r="J389">
        <v>0</v>
      </c>
      <c r="K389">
        <v>0</v>
      </c>
      <c r="R389">
        <f>F389*10</f>
        <v>80</v>
      </c>
      <c r="T389">
        <f aca="true" t="shared" si="112" ref="T389:T395">AVERAGE(R389:S389)</f>
        <v>80</v>
      </c>
      <c r="U389">
        <f aca="true" t="shared" si="113" ref="U389:U395">LOG10(T389+1)</f>
        <v>1.9084850188786497</v>
      </c>
    </row>
    <row r="390" spans="1:21" ht="12.75">
      <c r="A390">
        <v>15911</v>
      </c>
      <c r="B390" t="s">
        <v>86</v>
      </c>
      <c r="C390" t="s">
        <v>22</v>
      </c>
      <c r="D390" t="s">
        <v>18</v>
      </c>
      <c r="E390" t="s">
        <v>96</v>
      </c>
      <c r="F390" s="5">
        <v>5</v>
      </c>
      <c r="H390">
        <v>0</v>
      </c>
      <c r="I390">
        <v>0</v>
      </c>
      <c r="J390">
        <v>0</v>
      </c>
      <c r="K390">
        <v>0</v>
      </c>
      <c r="R390">
        <f>F390*10</f>
        <v>50</v>
      </c>
      <c r="T390">
        <f t="shared" si="112"/>
        <v>50</v>
      </c>
      <c r="U390">
        <f t="shared" si="113"/>
        <v>1.7075701760979363</v>
      </c>
    </row>
    <row r="391" spans="1:21" ht="12.75">
      <c r="A391">
        <v>15912</v>
      </c>
      <c r="B391" t="s">
        <v>86</v>
      </c>
      <c r="C391" t="s">
        <v>22</v>
      </c>
      <c r="D391" t="s">
        <v>18</v>
      </c>
      <c r="E391" t="s">
        <v>96</v>
      </c>
      <c r="F391" s="5">
        <v>1</v>
      </c>
      <c r="H391">
        <v>1</v>
      </c>
      <c r="I391">
        <v>0</v>
      </c>
      <c r="J391">
        <v>0</v>
      </c>
      <c r="K391">
        <v>0</v>
      </c>
      <c r="R391">
        <f>F391*10</f>
        <v>10</v>
      </c>
      <c r="T391">
        <f t="shared" si="112"/>
        <v>10</v>
      </c>
      <c r="U391">
        <f t="shared" si="113"/>
        <v>1.0413926851582251</v>
      </c>
    </row>
    <row r="392" spans="1:21" ht="12.75">
      <c r="A392">
        <v>15913</v>
      </c>
      <c r="B392" t="s">
        <v>86</v>
      </c>
      <c r="C392" t="s">
        <v>22</v>
      </c>
      <c r="D392" t="s">
        <v>18</v>
      </c>
      <c r="E392" t="s">
        <v>96</v>
      </c>
      <c r="F392" s="5">
        <v>163</v>
      </c>
      <c r="H392">
        <v>26</v>
      </c>
      <c r="I392">
        <v>1</v>
      </c>
      <c r="J392">
        <v>0</v>
      </c>
      <c r="K392">
        <v>0</v>
      </c>
      <c r="R392">
        <f>F392*10</f>
        <v>1630</v>
      </c>
      <c r="T392">
        <f t="shared" si="112"/>
        <v>1630</v>
      </c>
      <c r="U392">
        <f t="shared" si="113"/>
        <v>3.212453961040276</v>
      </c>
    </row>
    <row r="393" spans="1:21" ht="12.75">
      <c r="A393">
        <v>15914</v>
      </c>
      <c r="B393" t="s">
        <v>86</v>
      </c>
      <c r="C393" t="s">
        <v>22</v>
      </c>
      <c r="D393" t="s">
        <v>18</v>
      </c>
      <c r="E393" t="s">
        <v>96</v>
      </c>
      <c r="F393" s="5">
        <v>2</v>
      </c>
      <c r="H393">
        <v>14</v>
      </c>
      <c r="I393">
        <v>0</v>
      </c>
      <c r="J393">
        <v>0</v>
      </c>
      <c r="K393">
        <v>0</v>
      </c>
      <c r="S393">
        <f>H393*100</f>
        <v>1400</v>
      </c>
      <c r="T393">
        <f t="shared" si="112"/>
        <v>1400</v>
      </c>
      <c r="U393">
        <f t="shared" si="113"/>
        <v>3.1464381352857744</v>
      </c>
    </row>
    <row r="394" spans="1:21" ht="12.75">
      <c r="A394">
        <v>15915</v>
      </c>
      <c r="B394" t="s">
        <v>86</v>
      </c>
      <c r="C394" t="s">
        <v>22</v>
      </c>
      <c r="D394" t="s">
        <v>18</v>
      </c>
      <c r="E394" t="s">
        <v>96</v>
      </c>
      <c r="F394" s="5">
        <v>6</v>
      </c>
      <c r="H394">
        <v>21</v>
      </c>
      <c r="I394">
        <v>2</v>
      </c>
      <c r="J394">
        <v>0</v>
      </c>
      <c r="K394">
        <v>0</v>
      </c>
      <c r="S394">
        <f>H394*100</f>
        <v>2100</v>
      </c>
      <c r="T394">
        <f t="shared" si="112"/>
        <v>2100</v>
      </c>
      <c r="U394">
        <f t="shared" si="113"/>
        <v>3.3224260524059526</v>
      </c>
    </row>
    <row r="395" spans="1:21" ht="12.75">
      <c r="A395">
        <v>15916</v>
      </c>
      <c r="B395" t="s">
        <v>86</v>
      </c>
      <c r="C395" t="s">
        <v>22</v>
      </c>
      <c r="D395" t="s">
        <v>18</v>
      </c>
      <c r="E395" t="s">
        <v>96</v>
      </c>
      <c r="F395" s="5">
        <v>1</v>
      </c>
      <c r="H395">
        <v>1</v>
      </c>
      <c r="I395">
        <v>0</v>
      </c>
      <c r="J395">
        <v>0</v>
      </c>
      <c r="K395">
        <v>0</v>
      </c>
      <c r="R395">
        <f>F395*10</f>
        <v>10</v>
      </c>
      <c r="S395">
        <f>H395*100</f>
        <v>100</v>
      </c>
      <c r="T395">
        <f t="shared" si="112"/>
        <v>55</v>
      </c>
      <c r="U395">
        <f t="shared" si="113"/>
        <v>1.7481880270062005</v>
      </c>
    </row>
    <row r="397" spans="1:5" ht="12.75">
      <c r="A397">
        <v>15917</v>
      </c>
      <c r="B397" t="s">
        <v>86</v>
      </c>
      <c r="C397" t="s">
        <v>22</v>
      </c>
      <c r="D397" t="s">
        <v>19</v>
      </c>
      <c r="E397" t="s">
        <v>97</v>
      </c>
    </row>
    <row r="398" spans="1:5" ht="12.75">
      <c r="A398">
        <v>15918</v>
      </c>
      <c r="B398" t="s">
        <v>86</v>
      </c>
      <c r="C398" t="s">
        <v>22</v>
      </c>
      <c r="D398" t="s">
        <v>19</v>
      </c>
      <c r="E398" t="s">
        <v>97</v>
      </c>
    </row>
    <row r="399" spans="1:5" ht="12.75">
      <c r="A399">
        <v>15919</v>
      </c>
      <c r="B399" t="s">
        <v>86</v>
      </c>
      <c r="C399" t="s">
        <v>22</v>
      </c>
      <c r="D399" t="s">
        <v>19</v>
      </c>
      <c r="E399" t="s">
        <v>97</v>
      </c>
    </row>
    <row r="400" spans="1:5" ht="12.75">
      <c r="A400">
        <v>15920</v>
      </c>
      <c r="B400" t="s">
        <v>86</v>
      </c>
      <c r="C400" t="s">
        <v>22</v>
      </c>
      <c r="D400" t="s">
        <v>19</v>
      </c>
      <c r="E400" t="s">
        <v>97</v>
      </c>
    </row>
    <row r="401" spans="1:5" ht="12.75">
      <c r="A401">
        <v>15921</v>
      </c>
      <c r="B401" t="s">
        <v>86</v>
      </c>
      <c r="C401" t="s">
        <v>22</v>
      </c>
      <c r="D401" t="s">
        <v>19</v>
      </c>
      <c r="E401" t="s">
        <v>97</v>
      </c>
    </row>
    <row r="402" spans="1:5" ht="12.75">
      <c r="A402">
        <v>15922</v>
      </c>
      <c r="B402" t="s">
        <v>86</v>
      </c>
      <c r="C402" t="s">
        <v>22</v>
      </c>
      <c r="D402" t="s">
        <v>19</v>
      </c>
      <c r="E402" t="s">
        <v>97</v>
      </c>
    </row>
    <row r="403" spans="1:5" ht="12.75">
      <c r="A403">
        <v>15923</v>
      </c>
      <c r="B403" t="s">
        <v>86</v>
      </c>
      <c r="C403" t="s">
        <v>22</v>
      </c>
      <c r="D403" t="s">
        <v>19</v>
      </c>
      <c r="E403" t="s">
        <v>97</v>
      </c>
    </row>
    <row r="405" spans="1:5" ht="12.75">
      <c r="A405">
        <v>15924</v>
      </c>
      <c r="B405" t="s">
        <v>86</v>
      </c>
      <c r="C405" t="s">
        <v>22</v>
      </c>
      <c r="D405" t="s">
        <v>20</v>
      </c>
      <c r="E405" t="s">
        <v>98</v>
      </c>
    </row>
    <row r="406" spans="1:5" ht="12.75">
      <c r="A406">
        <v>15925</v>
      </c>
      <c r="B406" t="s">
        <v>86</v>
      </c>
      <c r="C406" t="s">
        <v>22</v>
      </c>
      <c r="D406" t="s">
        <v>20</v>
      </c>
      <c r="E406" t="s">
        <v>98</v>
      </c>
    </row>
    <row r="407" spans="1:5" ht="12.75">
      <c r="A407">
        <v>15926</v>
      </c>
      <c r="B407" t="s">
        <v>86</v>
      </c>
      <c r="C407" t="s">
        <v>22</v>
      </c>
      <c r="D407" t="s">
        <v>20</v>
      </c>
      <c r="E407" t="s">
        <v>98</v>
      </c>
    </row>
    <row r="408" spans="1:5" ht="12.75">
      <c r="A408">
        <v>15927</v>
      </c>
      <c r="B408" t="s">
        <v>86</v>
      </c>
      <c r="C408" t="s">
        <v>22</v>
      </c>
      <c r="D408" t="s">
        <v>20</v>
      </c>
      <c r="E408" t="s">
        <v>98</v>
      </c>
    </row>
    <row r="409" spans="1:5" ht="12.75">
      <c r="A409">
        <v>15928</v>
      </c>
      <c r="B409" t="s">
        <v>86</v>
      </c>
      <c r="C409" t="s">
        <v>22</v>
      </c>
      <c r="D409" t="s">
        <v>20</v>
      </c>
      <c r="E409" t="s">
        <v>98</v>
      </c>
    </row>
    <row r="410" spans="1:5" ht="12.75">
      <c r="A410">
        <v>15929</v>
      </c>
      <c r="B410" t="s">
        <v>86</v>
      </c>
      <c r="C410" t="s">
        <v>22</v>
      </c>
      <c r="D410" t="s">
        <v>20</v>
      </c>
      <c r="E410" t="s">
        <v>98</v>
      </c>
    </row>
    <row r="411" spans="1:5" ht="12.75">
      <c r="A411">
        <v>15930</v>
      </c>
      <c r="B411" t="s">
        <v>86</v>
      </c>
      <c r="C411" t="s">
        <v>22</v>
      </c>
      <c r="D411" t="s">
        <v>20</v>
      </c>
      <c r="E411" t="s">
        <v>98</v>
      </c>
    </row>
    <row r="413" spans="1:21" ht="12.75">
      <c r="A413">
        <v>16047</v>
      </c>
      <c r="B413" t="s">
        <v>99</v>
      </c>
      <c r="C413" t="s">
        <v>15</v>
      </c>
      <c r="D413" t="s">
        <v>73</v>
      </c>
      <c r="E413" t="s">
        <v>100</v>
      </c>
      <c r="F413" s="5">
        <v>0</v>
      </c>
      <c r="H413">
        <v>0</v>
      </c>
      <c r="I413">
        <v>0</v>
      </c>
      <c r="J413">
        <v>0</v>
      </c>
      <c r="K413">
        <v>0</v>
      </c>
      <c r="R413">
        <f>F413*10</f>
        <v>0</v>
      </c>
      <c r="T413">
        <f>AVERAGE(R413:S413)</f>
        <v>0</v>
      </c>
      <c r="U413">
        <f aca="true" t="shared" si="114" ref="U413:U476">LOG10(T413+1)</f>
        <v>0</v>
      </c>
    </row>
    <row r="414" spans="1:21" ht="12.75">
      <c r="A414">
        <v>16048</v>
      </c>
      <c r="B414" t="s">
        <v>99</v>
      </c>
      <c r="C414" t="s">
        <v>15</v>
      </c>
      <c r="D414" t="s">
        <v>73</v>
      </c>
      <c r="E414" t="s">
        <v>100</v>
      </c>
      <c r="F414" s="5">
        <v>0</v>
      </c>
      <c r="H414">
        <v>0</v>
      </c>
      <c r="I414">
        <v>0</v>
      </c>
      <c r="J414">
        <v>0</v>
      </c>
      <c r="K414">
        <v>0</v>
      </c>
      <c r="R414">
        <f>F414*10</f>
        <v>0</v>
      </c>
      <c r="T414">
        <f>AVERAGE(R414:S414)</f>
        <v>0</v>
      </c>
      <c r="U414">
        <f t="shared" si="114"/>
        <v>0</v>
      </c>
    </row>
    <row r="415" spans="1:21" ht="12.75">
      <c r="A415">
        <v>16049</v>
      </c>
      <c r="B415" t="s">
        <v>99</v>
      </c>
      <c r="C415" t="s">
        <v>15</v>
      </c>
      <c r="D415" t="s">
        <v>73</v>
      </c>
      <c r="E415" t="s">
        <v>100</v>
      </c>
      <c r="F415" s="5">
        <v>0</v>
      </c>
      <c r="H415">
        <v>0</v>
      </c>
      <c r="I415">
        <v>0</v>
      </c>
      <c r="J415">
        <v>0</v>
      </c>
      <c r="K415">
        <v>0</v>
      </c>
      <c r="R415">
        <f>F415*10</f>
        <v>0</v>
      </c>
      <c r="T415">
        <f>AVERAGE(R415:S415)</f>
        <v>0</v>
      </c>
      <c r="U415">
        <f t="shared" si="114"/>
        <v>0</v>
      </c>
    </row>
    <row r="417" spans="1:21" ht="12.75">
      <c r="A417">
        <v>16050</v>
      </c>
      <c r="B417" t="s">
        <v>99</v>
      </c>
      <c r="C417" t="s">
        <v>15</v>
      </c>
      <c r="D417" t="s">
        <v>18</v>
      </c>
      <c r="E417" t="s">
        <v>101</v>
      </c>
      <c r="F417" s="5">
        <v>0</v>
      </c>
      <c r="H417">
        <v>0</v>
      </c>
      <c r="I417">
        <v>0</v>
      </c>
      <c r="J417">
        <v>0</v>
      </c>
      <c r="K417">
        <v>0</v>
      </c>
      <c r="R417">
        <f aca="true" t="shared" si="115" ref="R417:R423">F417*10</f>
        <v>0</v>
      </c>
      <c r="T417">
        <f aca="true" t="shared" si="116" ref="T417:T423">AVERAGE(R417:S417)</f>
        <v>0</v>
      </c>
      <c r="U417">
        <f t="shared" si="114"/>
        <v>0</v>
      </c>
    </row>
    <row r="418" spans="1:21" ht="12.75">
      <c r="A418">
        <v>16051</v>
      </c>
      <c r="B418" t="s">
        <v>99</v>
      </c>
      <c r="C418" t="s">
        <v>15</v>
      </c>
      <c r="D418" t="s">
        <v>18</v>
      </c>
      <c r="E418" t="s">
        <v>101</v>
      </c>
      <c r="F418" s="5">
        <v>0</v>
      </c>
      <c r="H418">
        <v>0</v>
      </c>
      <c r="I418">
        <v>0</v>
      </c>
      <c r="J418">
        <v>0</v>
      </c>
      <c r="K418">
        <v>0</v>
      </c>
      <c r="R418">
        <f t="shared" si="115"/>
        <v>0</v>
      </c>
      <c r="T418">
        <f t="shared" si="116"/>
        <v>0</v>
      </c>
      <c r="U418">
        <f t="shared" si="114"/>
        <v>0</v>
      </c>
    </row>
    <row r="419" spans="1:21" ht="12.75">
      <c r="A419">
        <v>16052</v>
      </c>
      <c r="B419" t="s">
        <v>99</v>
      </c>
      <c r="C419" t="s">
        <v>15</v>
      </c>
      <c r="D419" t="s">
        <v>18</v>
      </c>
      <c r="E419" t="s">
        <v>101</v>
      </c>
      <c r="F419" s="5">
        <v>0</v>
      </c>
      <c r="H419">
        <v>0</v>
      </c>
      <c r="I419">
        <v>0</v>
      </c>
      <c r="J419">
        <v>0</v>
      </c>
      <c r="K419">
        <v>0</v>
      </c>
      <c r="R419">
        <f t="shared" si="115"/>
        <v>0</v>
      </c>
      <c r="T419">
        <f t="shared" si="116"/>
        <v>0</v>
      </c>
      <c r="U419">
        <f t="shared" si="114"/>
        <v>0</v>
      </c>
    </row>
    <row r="420" spans="1:21" ht="12.75">
      <c r="A420">
        <v>16053</v>
      </c>
      <c r="B420" t="s">
        <v>99</v>
      </c>
      <c r="C420" t="s">
        <v>15</v>
      </c>
      <c r="D420" t="s">
        <v>18</v>
      </c>
      <c r="E420" t="s">
        <v>101</v>
      </c>
      <c r="F420" s="5">
        <v>0</v>
      </c>
      <c r="H420">
        <v>0</v>
      </c>
      <c r="I420">
        <v>0</v>
      </c>
      <c r="J420">
        <v>0</v>
      </c>
      <c r="K420">
        <v>0</v>
      </c>
      <c r="R420">
        <f t="shared" si="115"/>
        <v>0</v>
      </c>
      <c r="T420">
        <f t="shared" si="116"/>
        <v>0</v>
      </c>
      <c r="U420">
        <f t="shared" si="114"/>
        <v>0</v>
      </c>
    </row>
    <row r="421" spans="1:21" ht="12.75">
      <c r="A421">
        <v>16054</v>
      </c>
      <c r="B421" t="s">
        <v>99</v>
      </c>
      <c r="C421" t="s">
        <v>15</v>
      </c>
      <c r="D421" t="s">
        <v>18</v>
      </c>
      <c r="E421" t="s">
        <v>101</v>
      </c>
      <c r="F421" s="5">
        <v>0</v>
      </c>
      <c r="H421">
        <v>0</v>
      </c>
      <c r="I421">
        <v>0</v>
      </c>
      <c r="J421">
        <v>0</v>
      </c>
      <c r="K421">
        <v>0</v>
      </c>
      <c r="R421">
        <f t="shared" si="115"/>
        <v>0</v>
      </c>
      <c r="T421">
        <f t="shared" si="116"/>
        <v>0</v>
      </c>
      <c r="U421">
        <f t="shared" si="114"/>
        <v>0</v>
      </c>
    </row>
    <row r="422" spans="1:21" ht="12.75">
      <c r="A422">
        <v>16055</v>
      </c>
      <c r="B422" t="s">
        <v>99</v>
      </c>
      <c r="C422" t="s">
        <v>15</v>
      </c>
      <c r="D422" t="s">
        <v>18</v>
      </c>
      <c r="E422" t="s">
        <v>101</v>
      </c>
      <c r="F422" s="5">
        <v>0</v>
      </c>
      <c r="H422">
        <v>0</v>
      </c>
      <c r="I422">
        <v>0</v>
      </c>
      <c r="J422">
        <v>0</v>
      </c>
      <c r="K422">
        <v>0</v>
      </c>
      <c r="R422">
        <f t="shared" si="115"/>
        <v>0</v>
      </c>
      <c r="T422">
        <f t="shared" si="116"/>
        <v>0</v>
      </c>
      <c r="U422">
        <f t="shared" si="114"/>
        <v>0</v>
      </c>
    </row>
    <row r="423" spans="1:21" ht="12.75">
      <c r="A423">
        <v>16056</v>
      </c>
      <c r="B423" t="s">
        <v>99</v>
      </c>
      <c r="C423" t="s">
        <v>15</v>
      </c>
      <c r="D423" t="s">
        <v>18</v>
      </c>
      <c r="E423" t="s">
        <v>101</v>
      </c>
      <c r="F423" s="5">
        <v>1</v>
      </c>
      <c r="H423">
        <v>0</v>
      </c>
      <c r="I423">
        <v>0</v>
      </c>
      <c r="J423">
        <v>0</v>
      </c>
      <c r="K423">
        <v>0</v>
      </c>
      <c r="R423">
        <f t="shared" si="115"/>
        <v>10</v>
      </c>
      <c r="T423">
        <f t="shared" si="116"/>
        <v>10</v>
      </c>
      <c r="U423">
        <f t="shared" si="114"/>
        <v>1.0413926851582251</v>
      </c>
    </row>
    <row r="425" spans="1:21" ht="12.75">
      <c r="A425">
        <v>16057</v>
      </c>
      <c r="B425" t="s">
        <v>99</v>
      </c>
      <c r="C425" t="s">
        <v>15</v>
      </c>
      <c r="D425" t="s">
        <v>19</v>
      </c>
      <c r="E425" t="s">
        <v>102</v>
      </c>
      <c r="F425" s="5">
        <v>0</v>
      </c>
      <c r="H425">
        <v>0</v>
      </c>
      <c r="I425">
        <v>0</v>
      </c>
      <c r="J425">
        <v>0</v>
      </c>
      <c r="K425">
        <v>0</v>
      </c>
      <c r="R425">
        <f>F425*10</f>
        <v>0</v>
      </c>
      <c r="T425">
        <f aca="true" t="shared" si="117" ref="T425:T431">AVERAGE(R425:S425)</f>
        <v>0</v>
      </c>
      <c r="U425">
        <f t="shared" si="114"/>
        <v>0</v>
      </c>
    </row>
    <row r="426" spans="1:21" ht="12.75">
      <c r="A426">
        <v>16058</v>
      </c>
      <c r="B426" t="s">
        <v>99</v>
      </c>
      <c r="C426" t="s">
        <v>15</v>
      </c>
      <c r="D426" t="s">
        <v>19</v>
      </c>
      <c r="E426" t="s">
        <v>102</v>
      </c>
      <c r="F426" s="5">
        <v>46</v>
      </c>
      <c r="H426">
        <v>7</v>
      </c>
      <c r="I426">
        <v>0</v>
      </c>
      <c r="J426">
        <v>0</v>
      </c>
      <c r="K426">
        <v>0</v>
      </c>
      <c r="R426">
        <f aca="true" t="shared" si="118" ref="R426:R431">F426*10</f>
        <v>460</v>
      </c>
      <c r="T426">
        <f t="shared" si="117"/>
        <v>460</v>
      </c>
      <c r="U426">
        <f t="shared" si="114"/>
        <v>2.663700925389648</v>
      </c>
    </row>
    <row r="427" spans="1:21" ht="12.75">
      <c r="A427">
        <v>16059</v>
      </c>
      <c r="B427" t="s">
        <v>99</v>
      </c>
      <c r="C427" t="s">
        <v>15</v>
      </c>
      <c r="D427" t="s">
        <v>19</v>
      </c>
      <c r="E427" t="s">
        <v>102</v>
      </c>
      <c r="F427" s="5">
        <v>2</v>
      </c>
      <c r="H427">
        <v>1</v>
      </c>
      <c r="I427">
        <v>0</v>
      </c>
      <c r="J427">
        <v>0</v>
      </c>
      <c r="K427">
        <v>0</v>
      </c>
      <c r="R427">
        <f t="shared" si="118"/>
        <v>20</v>
      </c>
      <c r="T427">
        <f t="shared" si="117"/>
        <v>20</v>
      </c>
      <c r="U427">
        <f t="shared" si="114"/>
        <v>1.3222192947339193</v>
      </c>
    </row>
    <row r="428" spans="1:21" ht="12.75">
      <c r="A428">
        <v>16060</v>
      </c>
      <c r="B428" t="s">
        <v>99</v>
      </c>
      <c r="C428" t="s">
        <v>15</v>
      </c>
      <c r="D428" t="s">
        <v>19</v>
      </c>
      <c r="E428" t="s">
        <v>102</v>
      </c>
      <c r="F428" s="5">
        <v>3</v>
      </c>
      <c r="H428">
        <v>0</v>
      </c>
      <c r="I428">
        <v>0</v>
      </c>
      <c r="J428">
        <v>0</v>
      </c>
      <c r="K428">
        <v>0</v>
      </c>
      <c r="R428">
        <f t="shared" si="118"/>
        <v>30</v>
      </c>
      <c r="T428">
        <f t="shared" si="117"/>
        <v>30</v>
      </c>
      <c r="U428">
        <f t="shared" si="114"/>
        <v>1.4913616938342726</v>
      </c>
    </row>
    <row r="429" spans="1:21" ht="12.75">
      <c r="A429">
        <v>16061</v>
      </c>
      <c r="B429" t="s">
        <v>99</v>
      </c>
      <c r="C429" t="s">
        <v>15</v>
      </c>
      <c r="D429" t="s">
        <v>19</v>
      </c>
      <c r="E429" t="s">
        <v>102</v>
      </c>
      <c r="F429" s="5">
        <v>15</v>
      </c>
      <c r="H429">
        <v>0</v>
      </c>
      <c r="I429">
        <v>0</v>
      </c>
      <c r="J429">
        <v>0</v>
      </c>
      <c r="K429">
        <v>0</v>
      </c>
      <c r="R429">
        <f t="shared" si="118"/>
        <v>150</v>
      </c>
      <c r="T429">
        <f t="shared" si="117"/>
        <v>150</v>
      </c>
      <c r="U429">
        <f t="shared" si="114"/>
        <v>2.1789769472931693</v>
      </c>
    </row>
    <row r="430" spans="1:21" ht="12.75">
      <c r="A430">
        <v>16062</v>
      </c>
      <c r="B430" t="s">
        <v>99</v>
      </c>
      <c r="C430" t="s">
        <v>15</v>
      </c>
      <c r="D430" t="s">
        <v>19</v>
      </c>
      <c r="E430" t="s">
        <v>102</v>
      </c>
      <c r="F430" s="5">
        <v>10</v>
      </c>
      <c r="H430">
        <v>1</v>
      </c>
      <c r="I430">
        <v>0</v>
      </c>
      <c r="J430">
        <v>0</v>
      </c>
      <c r="K430">
        <v>0</v>
      </c>
      <c r="R430">
        <f t="shared" si="118"/>
        <v>100</v>
      </c>
      <c r="T430">
        <f t="shared" si="117"/>
        <v>100</v>
      </c>
      <c r="U430">
        <f t="shared" si="114"/>
        <v>2.0043213737826426</v>
      </c>
    </row>
    <row r="431" spans="1:21" ht="12.75">
      <c r="A431">
        <v>16063</v>
      </c>
      <c r="B431" t="s">
        <v>99</v>
      </c>
      <c r="C431" t="s">
        <v>15</v>
      </c>
      <c r="D431" t="s">
        <v>19</v>
      </c>
      <c r="E431" t="s">
        <v>102</v>
      </c>
      <c r="F431" s="5">
        <v>9</v>
      </c>
      <c r="H431">
        <v>1</v>
      </c>
      <c r="I431">
        <v>0</v>
      </c>
      <c r="J431">
        <v>0</v>
      </c>
      <c r="K431">
        <v>0</v>
      </c>
      <c r="R431">
        <f t="shared" si="118"/>
        <v>90</v>
      </c>
      <c r="T431">
        <f t="shared" si="117"/>
        <v>90</v>
      </c>
      <c r="U431">
        <f t="shared" si="114"/>
        <v>1.9590413923210936</v>
      </c>
    </row>
    <row r="433" spans="1:21" ht="12.75">
      <c r="A433">
        <v>16064</v>
      </c>
      <c r="B433" t="s">
        <v>99</v>
      </c>
      <c r="C433" t="s">
        <v>15</v>
      </c>
      <c r="D433" t="s">
        <v>20</v>
      </c>
      <c r="E433" t="s">
        <v>103</v>
      </c>
      <c r="F433" s="5">
        <v>225</v>
      </c>
      <c r="H433">
        <v>36</v>
      </c>
      <c r="I433">
        <v>5</v>
      </c>
      <c r="J433">
        <v>1</v>
      </c>
      <c r="K433">
        <v>0</v>
      </c>
      <c r="R433">
        <f>H433*100</f>
        <v>3600</v>
      </c>
      <c r="T433">
        <f aca="true" t="shared" si="119" ref="T433:T439">AVERAGE(R433:S433)</f>
        <v>3600</v>
      </c>
      <c r="U433">
        <f t="shared" si="114"/>
        <v>3.556423121371285</v>
      </c>
    </row>
    <row r="434" spans="1:21" ht="12.75">
      <c r="A434">
        <v>16065</v>
      </c>
      <c r="B434" t="s">
        <v>99</v>
      </c>
      <c r="C434" t="s">
        <v>15</v>
      </c>
      <c r="D434" t="s">
        <v>20</v>
      </c>
      <c r="E434" t="s">
        <v>103</v>
      </c>
      <c r="F434" s="5" t="s">
        <v>61</v>
      </c>
      <c r="H434">
        <v>102</v>
      </c>
      <c r="I434">
        <v>16</v>
      </c>
      <c r="J434">
        <v>2</v>
      </c>
      <c r="K434">
        <v>0</v>
      </c>
      <c r="R434">
        <f aca="true" t="shared" si="120" ref="R434:R439">H434*100</f>
        <v>10200</v>
      </c>
      <c r="T434">
        <f t="shared" si="119"/>
        <v>10200</v>
      </c>
      <c r="U434">
        <f t="shared" si="114"/>
        <v>4.008642747565285</v>
      </c>
    </row>
    <row r="435" spans="1:21" ht="12.75">
      <c r="A435">
        <v>16066</v>
      </c>
      <c r="B435" t="s">
        <v>99</v>
      </c>
      <c r="C435" t="s">
        <v>15</v>
      </c>
      <c r="D435" t="s">
        <v>20</v>
      </c>
      <c r="E435" t="s">
        <v>103</v>
      </c>
      <c r="F435" s="5">
        <v>450</v>
      </c>
      <c r="H435">
        <v>76</v>
      </c>
      <c r="I435">
        <v>11</v>
      </c>
      <c r="J435">
        <v>0</v>
      </c>
      <c r="K435">
        <v>0</v>
      </c>
      <c r="R435">
        <f t="shared" si="120"/>
        <v>7600</v>
      </c>
      <c r="T435">
        <f t="shared" si="119"/>
        <v>7600</v>
      </c>
      <c r="U435">
        <f t="shared" si="114"/>
        <v>3.8808707325324234</v>
      </c>
    </row>
    <row r="436" spans="1:21" ht="12.75">
      <c r="A436">
        <v>16067</v>
      </c>
      <c r="B436" t="s">
        <v>99</v>
      </c>
      <c r="C436" t="s">
        <v>15</v>
      </c>
      <c r="D436" t="s">
        <v>20</v>
      </c>
      <c r="E436" t="s">
        <v>103</v>
      </c>
      <c r="F436" s="5">
        <v>58</v>
      </c>
      <c r="H436">
        <v>6</v>
      </c>
      <c r="I436">
        <v>1</v>
      </c>
      <c r="J436">
        <v>0</v>
      </c>
      <c r="K436">
        <v>0</v>
      </c>
      <c r="R436">
        <f t="shared" si="120"/>
        <v>600</v>
      </c>
      <c r="T436">
        <f t="shared" si="119"/>
        <v>600</v>
      </c>
      <c r="U436">
        <f t="shared" si="114"/>
        <v>2.7788744720027396</v>
      </c>
    </row>
    <row r="437" spans="1:21" ht="12.75">
      <c r="A437">
        <v>16068</v>
      </c>
      <c r="B437" t="s">
        <v>99</v>
      </c>
      <c r="C437" t="s">
        <v>15</v>
      </c>
      <c r="D437" t="s">
        <v>20</v>
      </c>
      <c r="E437" t="s">
        <v>103</v>
      </c>
      <c r="F437" s="5">
        <v>162</v>
      </c>
      <c r="H437">
        <v>16</v>
      </c>
      <c r="I437">
        <v>1</v>
      </c>
      <c r="J437">
        <v>0</v>
      </c>
      <c r="K437">
        <v>0</v>
      </c>
      <c r="R437">
        <f t="shared" si="120"/>
        <v>1600</v>
      </c>
      <c r="T437">
        <f t="shared" si="119"/>
        <v>1600</v>
      </c>
      <c r="U437">
        <f t="shared" si="114"/>
        <v>3.2043913319193</v>
      </c>
    </row>
    <row r="438" spans="1:21" ht="12.75">
      <c r="A438">
        <v>16069</v>
      </c>
      <c r="B438" t="s">
        <v>99</v>
      </c>
      <c r="C438" t="s">
        <v>15</v>
      </c>
      <c r="D438" t="s">
        <v>20</v>
      </c>
      <c r="E438" t="s">
        <v>103</v>
      </c>
      <c r="F438" s="5">
        <v>500</v>
      </c>
      <c r="H438">
        <v>81</v>
      </c>
      <c r="I438">
        <v>15</v>
      </c>
      <c r="J438">
        <v>1</v>
      </c>
      <c r="K438">
        <v>1</v>
      </c>
      <c r="R438">
        <f t="shared" si="120"/>
        <v>8100</v>
      </c>
      <c r="T438">
        <f t="shared" si="119"/>
        <v>8100</v>
      </c>
      <c r="U438">
        <f t="shared" si="114"/>
        <v>3.9085386321719593</v>
      </c>
    </row>
    <row r="439" spans="1:21" ht="12.75">
      <c r="A439">
        <v>16070</v>
      </c>
      <c r="B439" t="s">
        <v>99</v>
      </c>
      <c r="C439" t="s">
        <v>15</v>
      </c>
      <c r="D439" t="s">
        <v>20</v>
      </c>
      <c r="E439" t="s">
        <v>103</v>
      </c>
      <c r="F439" s="5">
        <v>212</v>
      </c>
      <c r="H439">
        <v>25</v>
      </c>
      <c r="I439">
        <v>4</v>
      </c>
      <c r="J439">
        <v>0</v>
      </c>
      <c r="K439">
        <v>0</v>
      </c>
      <c r="R439">
        <f t="shared" si="120"/>
        <v>2500</v>
      </c>
      <c r="T439">
        <f t="shared" si="119"/>
        <v>2500</v>
      </c>
      <c r="U439">
        <f t="shared" si="114"/>
        <v>3.3981136917305026</v>
      </c>
    </row>
    <row r="441" spans="1:21" ht="12.75">
      <c r="A441">
        <v>16071</v>
      </c>
      <c r="B441" t="s">
        <v>99</v>
      </c>
      <c r="C441" t="s">
        <v>21</v>
      </c>
      <c r="D441" t="s">
        <v>73</v>
      </c>
      <c r="E441" t="s">
        <v>104</v>
      </c>
      <c r="F441" s="5">
        <v>0</v>
      </c>
      <c r="H441">
        <v>0</v>
      </c>
      <c r="I441">
        <v>0</v>
      </c>
      <c r="J441">
        <v>0</v>
      </c>
      <c r="K441">
        <v>0</v>
      </c>
      <c r="R441">
        <f>F441*10</f>
        <v>0</v>
      </c>
      <c r="T441">
        <f>AVERAGE(R441:S441)</f>
        <v>0</v>
      </c>
      <c r="U441">
        <f t="shared" si="114"/>
        <v>0</v>
      </c>
    </row>
    <row r="442" spans="1:21" ht="12.75">
      <c r="A442">
        <v>16072</v>
      </c>
      <c r="B442" t="s">
        <v>99</v>
      </c>
      <c r="C442" t="s">
        <v>21</v>
      </c>
      <c r="D442" t="s">
        <v>73</v>
      </c>
      <c r="E442" t="s">
        <v>104</v>
      </c>
      <c r="F442" s="5">
        <v>0</v>
      </c>
      <c r="H442">
        <v>0</v>
      </c>
      <c r="I442">
        <v>0</v>
      </c>
      <c r="J442">
        <v>0</v>
      </c>
      <c r="K442">
        <v>0</v>
      </c>
      <c r="R442">
        <f>F442*10</f>
        <v>0</v>
      </c>
      <c r="T442">
        <f>AVERAGE(R442:S442)</f>
        <v>0</v>
      </c>
      <c r="U442">
        <f t="shared" si="114"/>
        <v>0</v>
      </c>
    </row>
    <row r="444" spans="1:21" ht="12.75">
      <c r="A444">
        <v>16073</v>
      </c>
      <c r="B444" t="s">
        <v>99</v>
      </c>
      <c r="C444" t="s">
        <v>21</v>
      </c>
      <c r="D444" t="s">
        <v>18</v>
      </c>
      <c r="E444" t="s">
        <v>105</v>
      </c>
      <c r="F444" s="5">
        <v>0</v>
      </c>
      <c r="H444">
        <v>0</v>
      </c>
      <c r="I444">
        <v>0</v>
      </c>
      <c r="J444">
        <v>0</v>
      </c>
      <c r="K444">
        <v>0</v>
      </c>
      <c r="R444">
        <f>F444*10</f>
        <v>0</v>
      </c>
      <c r="T444">
        <f aca="true" t="shared" si="121" ref="T444:T450">AVERAGE(R444:S444)</f>
        <v>0</v>
      </c>
      <c r="U444">
        <f t="shared" si="114"/>
        <v>0</v>
      </c>
    </row>
    <row r="445" spans="1:21" ht="12.75">
      <c r="A445">
        <v>16074</v>
      </c>
      <c r="B445" t="s">
        <v>99</v>
      </c>
      <c r="C445" t="s">
        <v>21</v>
      </c>
      <c r="D445" t="s">
        <v>18</v>
      </c>
      <c r="E445" t="s">
        <v>105</v>
      </c>
      <c r="F445" s="5">
        <v>0</v>
      </c>
      <c r="H445">
        <v>0</v>
      </c>
      <c r="I445">
        <v>0</v>
      </c>
      <c r="J445">
        <v>0</v>
      </c>
      <c r="K445">
        <v>0</v>
      </c>
      <c r="R445">
        <f>F445*10</f>
        <v>0</v>
      </c>
      <c r="T445">
        <f t="shared" si="121"/>
        <v>0</v>
      </c>
      <c r="U445">
        <f t="shared" si="114"/>
        <v>0</v>
      </c>
    </row>
    <row r="446" spans="1:21" ht="12.75">
      <c r="A446">
        <v>16075</v>
      </c>
      <c r="B446" t="s">
        <v>99</v>
      </c>
      <c r="C446" t="s">
        <v>21</v>
      </c>
      <c r="D446" t="s">
        <v>18</v>
      </c>
      <c r="E446" t="s">
        <v>105</v>
      </c>
      <c r="F446" s="5">
        <v>227</v>
      </c>
      <c r="H446">
        <v>24</v>
      </c>
      <c r="I446">
        <v>1</v>
      </c>
      <c r="J446">
        <v>0</v>
      </c>
      <c r="K446">
        <v>0</v>
      </c>
      <c r="R446">
        <f>H446*100</f>
        <v>2400</v>
      </c>
      <c r="T446">
        <f t="shared" si="121"/>
        <v>2400</v>
      </c>
      <c r="U446">
        <f t="shared" si="114"/>
        <v>3.3803921600570273</v>
      </c>
    </row>
    <row r="447" spans="1:21" ht="12.75">
      <c r="A447">
        <v>16076</v>
      </c>
      <c r="B447" t="s">
        <v>99</v>
      </c>
      <c r="C447" t="s">
        <v>21</v>
      </c>
      <c r="D447" t="s">
        <v>18</v>
      </c>
      <c r="E447" t="s">
        <v>105</v>
      </c>
      <c r="F447" s="5" t="s">
        <v>61</v>
      </c>
      <c r="H447" t="s">
        <v>61</v>
      </c>
      <c r="I447">
        <v>179</v>
      </c>
      <c r="J447">
        <v>35</v>
      </c>
      <c r="K447">
        <v>4</v>
      </c>
      <c r="R447">
        <f>J447*10000</f>
        <v>350000</v>
      </c>
      <c r="T447">
        <f t="shared" si="121"/>
        <v>350000</v>
      </c>
      <c r="U447">
        <f t="shared" si="114"/>
        <v>5.54406928518988</v>
      </c>
    </row>
    <row r="448" spans="1:21" ht="12.75">
      <c r="A448">
        <v>16077</v>
      </c>
      <c r="B448" t="s">
        <v>99</v>
      </c>
      <c r="C448" t="s">
        <v>21</v>
      </c>
      <c r="D448" t="s">
        <v>18</v>
      </c>
      <c r="E448" t="s">
        <v>105</v>
      </c>
      <c r="F448" s="5">
        <v>31</v>
      </c>
      <c r="H448">
        <v>2</v>
      </c>
      <c r="I448">
        <v>1</v>
      </c>
      <c r="J448">
        <v>0</v>
      </c>
      <c r="K448">
        <v>0</v>
      </c>
      <c r="R448">
        <f>F448*10</f>
        <v>310</v>
      </c>
      <c r="T448">
        <f t="shared" si="121"/>
        <v>310</v>
      </c>
      <c r="U448">
        <f t="shared" si="114"/>
        <v>2.4927603890268375</v>
      </c>
    </row>
    <row r="449" spans="1:21" ht="12.75">
      <c r="A449">
        <v>16078</v>
      </c>
      <c r="B449" t="s">
        <v>99</v>
      </c>
      <c r="C449" t="s">
        <v>21</v>
      </c>
      <c r="D449" t="s">
        <v>18</v>
      </c>
      <c r="E449" t="s">
        <v>105</v>
      </c>
      <c r="F449" s="5">
        <v>96</v>
      </c>
      <c r="H449">
        <v>11</v>
      </c>
      <c r="I449">
        <v>2</v>
      </c>
      <c r="J449">
        <v>0</v>
      </c>
      <c r="K449">
        <v>0</v>
      </c>
      <c r="R449">
        <f>F449*10</f>
        <v>960</v>
      </c>
      <c r="T449">
        <f t="shared" si="121"/>
        <v>960</v>
      </c>
      <c r="U449">
        <f t="shared" si="114"/>
        <v>2.9827233876685453</v>
      </c>
    </row>
    <row r="450" spans="1:21" ht="12.75">
      <c r="A450">
        <v>16079</v>
      </c>
      <c r="B450" t="s">
        <v>99</v>
      </c>
      <c r="C450" t="s">
        <v>21</v>
      </c>
      <c r="D450" t="s">
        <v>18</v>
      </c>
      <c r="E450" t="s">
        <v>105</v>
      </c>
      <c r="F450" s="5" t="s">
        <v>61</v>
      </c>
      <c r="H450" t="s">
        <v>61</v>
      </c>
      <c r="I450">
        <v>142</v>
      </c>
      <c r="J450">
        <v>18</v>
      </c>
      <c r="K450">
        <v>2</v>
      </c>
      <c r="R450">
        <f>J450*10000</f>
        <v>180000</v>
      </c>
      <c r="T450">
        <f t="shared" si="121"/>
        <v>180000</v>
      </c>
      <c r="U450">
        <f t="shared" si="114"/>
        <v>5.2552749178437255</v>
      </c>
    </row>
    <row r="452" spans="1:21" ht="12.75">
      <c r="A452">
        <v>16080</v>
      </c>
      <c r="B452" t="s">
        <v>99</v>
      </c>
      <c r="C452" t="s">
        <v>21</v>
      </c>
      <c r="D452" t="s">
        <v>19</v>
      </c>
      <c r="E452" t="s">
        <v>106</v>
      </c>
      <c r="F452" s="5">
        <v>0</v>
      </c>
      <c r="H452">
        <v>0</v>
      </c>
      <c r="I452">
        <v>0</v>
      </c>
      <c r="J452">
        <v>0</v>
      </c>
      <c r="K452">
        <v>0</v>
      </c>
      <c r="R452">
        <f aca="true" t="shared" si="122" ref="R452:R458">F452*10</f>
        <v>0</v>
      </c>
      <c r="T452">
        <f aca="true" t="shared" si="123" ref="T452:T458">AVERAGE(R452:S452)</f>
        <v>0</v>
      </c>
      <c r="U452">
        <f t="shared" si="114"/>
        <v>0</v>
      </c>
    </row>
    <row r="453" spans="1:21" ht="12.75">
      <c r="A453">
        <v>16081</v>
      </c>
      <c r="B453" t="s">
        <v>99</v>
      </c>
      <c r="C453" t="s">
        <v>21</v>
      </c>
      <c r="D453" t="s">
        <v>19</v>
      </c>
      <c r="E453" t="s">
        <v>106</v>
      </c>
      <c r="F453" s="5">
        <v>97</v>
      </c>
      <c r="H453">
        <v>13</v>
      </c>
      <c r="I453">
        <v>1</v>
      </c>
      <c r="J453">
        <v>0</v>
      </c>
      <c r="K453">
        <v>0</v>
      </c>
      <c r="R453">
        <f t="shared" si="122"/>
        <v>970</v>
      </c>
      <c r="T453">
        <f t="shared" si="123"/>
        <v>970</v>
      </c>
      <c r="U453">
        <f t="shared" si="114"/>
        <v>2.9872192299080047</v>
      </c>
    </row>
    <row r="454" spans="1:21" ht="12.75">
      <c r="A454">
        <v>16082</v>
      </c>
      <c r="B454" t="s">
        <v>99</v>
      </c>
      <c r="C454" t="s">
        <v>21</v>
      </c>
      <c r="D454" t="s">
        <v>19</v>
      </c>
      <c r="E454" t="s">
        <v>106</v>
      </c>
      <c r="F454" s="5">
        <v>75</v>
      </c>
      <c r="H454">
        <v>7</v>
      </c>
      <c r="I454">
        <v>1</v>
      </c>
      <c r="J454">
        <v>0</v>
      </c>
      <c r="K454">
        <v>0</v>
      </c>
      <c r="R454">
        <f t="shared" si="122"/>
        <v>750</v>
      </c>
      <c r="T454">
        <f t="shared" si="123"/>
        <v>750</v>
      </c>
      <c r="U454">
        <f t="shared" si="114"/>
        <v>2.8756399370041685</v>
      </c>
    </row>
    <row r="455" spans="1:21" ht="12.75">
      <c r="A455">
        <v>16083</v>
      </c>
      <c r="B455" t="s">
        <v>99</v>
      </c>
      <c r="C455" t="s">
        <v>21</v>
      </c>
      <c r="D455" t="s">
        <v>19</v>
      </c>
      <c r="E455" t="s">
        <v>106</v>
      </c>
      <c r="F455" s="5">
        <v>79</v>
      </c>
      <c r="H455">
        <v>9</v>
      </c>
      <c r="I455">
        <v>0</v>
      </c>
      <c r="J455">
        <v>0</v>
      </c>
      <c r="K455">
        <v>0</v>
      </c>
      <c r="R455">
        <f t="shared" si="122"/>
        <v>790</v>
      </c>
      <c r="T455">
        <f t="shared" si="123"/>
        <v>790</v>
      </c>
      <c r="U455">
        <f t="shared" si="114"/>
        <v>2.8981764834976764</v>
      </c>
    </row>
    <row r="456" spans="1:21" ht="12.75">
      <c r="A456">
        <v>16084</v>
      </c>
      <c r="B456" t="s">
        <v>99</v>
      </c>
      <c r="C456" t="s">
        <v>21</v>
      </c>
      <c r="D456" t="s">
        <v>19</v>
      </c>
      <c r="E456" t="s">
        <v>106</v>
      </c>
      <c r="F456" s="5">
        <v>0</v>
      </c>
      <c r="H456">
        <v>0</v>
      </c>
      <c r="I456">
        <v>0</v>
      </c>
      <c r="J456">
        <v>0</v>
      </c>
      <c r="K456">
        <v>0</v>
      </c>
      <c r="R456">
        <f t="shared" si="122"/>
        <v>0</v>
      </c>
      <c r="T456">
        <f t="shared" si="123"/>
        <v>0</v>
      </c>
      <c r="U456">
        <f t="shared" si="114"/>
        <v>0</v>
      </c>
    </row>
    <row r="457" spans="1:21" ht="12.75">
      <c r="A457">
        <v>16085</v>
      </c>
      <c r="B457" t="s">
        <v>99</v>
      </c>
      <c r="C457" t="s">
        <v>21</v>
      </c>
      <c r="D457" t="s">
        <v>19</v>
      </c>
      <c r="E457" t="s">
        <v>106</v>
      </c>
      <c r="F457" s="5">
        <v>67</v>
      </c>
      <c r="H457">
        <v>7</v>
      </c>
      <c r="I457">
        <v>1</v>
      </c>
      <c r="J457">
        <v>0</v>
      </c>
      <c r="K457">
        <v>0</v>
      </c>
      <c r="R457">
        <f t="shared" si="122"/>
        <v>670</v>
      </c>
      <c r="T457">
        <f t="shared" si="123"/>
        <v>670</v>
      </c>
      <c r="U457">
        <f t="shared" si="114"/>
        <v>2.826722520168992</v>
      </c>
    </row>
    <row r="458" spans="1:21" ht="12.75">
      <c r="A458">
        <v>16086</v>
      </c>
      <c r="B458" t="s">
        <v>99</v>
      </c>
      <c r="C458" t="s">
        <v>21</v>
      </c>
      <c r="D458" t="s">
        <v>19</v>
      </c>
      <c r="E458" t="s">
        <v>106</v>
      </c>
      <c r="F458" s="5">
        <v>0</v>
      </c>
      <c r="H458">
        <v>0</v>
      </c>
      <c r="I458">
        <v>0</v>
      </c>
      <c r="J458">
        <v>0</v>
      </c>
      <c r="K458">
        <v>0</v>
      </c>
      <c r="R458">
        <f t="shared" si="122"/>
        <v>0</v>
      </c>
      <c r="T458">
        <f t="shared" si="123"/>
        <v>0</v>
      </c>
      <c r="U458">
        <f t="shared" si="114"/>
        <v>0</v>
      </c>
    </row>
    <row r="460" spans="1:21" ht="12.75">
      <c r="A460">
        <v>16087</v>
      </c>
      <c r="B460" t="s">
        <v>99</v>
      </c>
      <c r="C460" t="s">
        <v>21</v>
      </c>
      <c r="D460" t="s">
        <v>20</v>
      </c>
      <c r="E460" t="s">
        <v>107</v>
      </c>
      <c r="F460" s="5">
        <v>13</v>
      </c>
      <c r="H460">
        <v>0</v>
      </c>
      <c r="I460">
        <v>0</v>
      </c>
      <c r="J460">
        <v>0</v>
      </c>
      <c r="K460">
        <v>0</v>
      </c>
      <c r="R460">
        <f>F460*10</f>
        <v>130</v>
      </c>
      <c r="T460">
        <f aca="true" t="shared" si="124" ref="T460:T466">AVERAGE(R460:S460)</f>
        <v>130</v>
      </c>
      <c r="U460">
        <f t="shared" si="114"/>
        <v>2.1172712956557644</v>
      </c>
    </row>
    <row r="461" spans="1:21" ht="12.75">
      <c r="A461">
        <v>16088</v>
      </c>
      <c r="B461" t="s">
        <v>99</v>
      </c>
      <c r="C461" t="s">
        <v>21</v>
      </c>
      <c r="D461" t="s">
        <v>20</v>
      </c>
      <c r="E461" t="s">
        <v>107</v>
      </c>
      <c r="F461" s="5">
        <v>44</v>
      </c>
      <c r="H461">
        <v>1</v>
      </c>
      <c r="I461">
        <v>0</v>
      </c>
      <c r="J461">
        <v>0</v>
      </c>
      <c r="K461">
        <v>0</v>
      </c>
      <c r="R461">
        <f>F461*10</f>
        <v>440</v>
      </c>
      <c r="T461">
        <f t="shared" si="124"/>
        <v>440</v>
      </c>
      <c r="U461">
        <f t="shared" si="114"/>
        <v>2.6444385894678386</v>
      </c>
    </row>
    <row r="462" spans="1:21" ht="12.75">
      <c r="A462">
        <v>16089</v>
      </c>
      <c r="B462" t="s">
        <v>99</v>
      </c>
      <c r="C462" t="s">
        <v>21</v>
      </c>
      <c r="D462" t="s">
        <v>20</v>
      </c>
      <c r="E462" t="s">
        <v>107</v>
      </c>
      <c r="F462" s="5">
        <v>4</v>
      </c>
      <c r="H462">
        <v>1</v>
      </c>
      <c r="I462">
        <v>0</v>
      </c>
      <c r="J462">
        <v>0</v>
      </c>
      <c r="K462">
        <v>0</v>
      </c>
      <c r="R462">
        <f>F462*10</f>
        <v>40</v>
      </c>
      <c r="T462">
        <f t="shared" si="124"/>
        <v>40</v>
      </c>
      <c r="U462">
        <f t="shared" si="114"/>
        <v>1.6127838567197355</v>
      </c>
    </row>
    <row r="463" spans="1:21" ht="12.75">
      <c r="A463">
        <v>16090</v>
      </c>
      <c r="B463" t="s">
        <v>99</v>
      </c>
      <c r="C463" t="s">
        <v>21</v>
      </c>
      <c r="D463" t="s">
        <v>20</v>
      </c>
      <c r="E463" t="s">
        <v>107</v>
      </c>
      <c r="F463" s="5">
        <v>53</v>
      </c>
      <c r="H463">
        <v>11</v>
      </c>
      <c r="I463">
        <v>0</v>
      </c>
      <c r="J463">
        <v>0</v>
      </c>
      <c r="K463">
        <v>0</v>
      </c>
      <c r="R463">
        <f>F463*10</f>
        <v>530</v>
      </c>
      <c r="T463">
        <f t="shared" si="124"/>
        <v>530</v>
      </c>
      <c r="U463">
        <f t="shared" si="114"/>
        <v>2.725094521081469</v>
      </c>
    </row>
    <row r="464" spans="1:21" ht="12.75">
      <c r="A464">
        <v>16091</v>
      </c>
      <c r="B464" t="s">
        <v>99</v>
      </c>
      <c r="C464" t="s">
        <v>21</v>
      </c>
      <c r="D464" t="s">
        <v>20</v>
      </c>
      <c r="E464" t="s">
        <v>107</v>
      </c>
      <c r="F464" s="5" t="s">
        <v>61</v>
      </c>
      <c r="H464">
        <v>126</v>
      </c>
      <c r="I464">
        <v>19</v>
      </c>
      <c r="J464">
        <v>2</v>
      </c>
      <c r="K464">
        <v>1</v>
      </c>
      <c r="R464">
        <f>I464*1000</f>
        <v>19000</v>
      </c>
      <c r="T464">
        <f t="shared" si="124"/>
        <v>19000</v>
      </c>
      <c r="U464">
        <f t="shared" si="114"/>
        <v>4.278776457955645</v>
      </c>
    </row>
    <row r="465" spans="1:21" ht="12.75">
      <c r="A465">
        <v>16092</v>
      </c>
      <c r="B465" t="s">
        <v>99</v>
      </c>
      <c r="C465" t="s">
        <v>21</v>
      </c>
      <c r="D465" t="s">
        <v>20</v>
      </c>
      <c r="E465" t="s">
        <v>107</v>
      </c>
      <c r="F465" s="5">
        <v>21</v>
      </c>
      <c r="H465">
        <v>4</v>
      </c>
      <c r="I465">
        <v>0</v>
      </c>
      <c r="J465">
        <v>0</v>
      </c>
      <c r="K465">
        <v>0</v>
      </c>
      <c r="R465">
        <f>F465*10</f>
        <v>210</v>
      </c>
      <c r="T465">
        <f t="shared" si="124"/>
        <v>210</v>
      </c>
      <c r="U465">
        <f t="shared" si="114"/>
        <v>2.3242824552976926</v>
      </c>
    </row>
    <row r="466" spans="1:21" ht="12.75">
      <c r="A466">
        <v>16093</v>
      </c>
      <c r="B466" t="s">
        <v>99</v>
      </c>
      <c r="C466" t="s">
        <v>21</v>
      </c>
      <c r="D466" t="s">
        <v>20</v>
      </c>
      <c r="E466" t="s">
        <v>107</v>
      </c>
      <c r="F466" s="5">
        <v>170</v>
      </c>
      <c r="H466">
        <v>18</v>
      </c>
      <c r="I466">
        <v>2</v>
      </c>
      <c r="J466">
        <v>0</v>
      </c>
      <c r="K466">
        <v>0</v>
      </c>
      <c r="R466">
        <f>H466*100</f>
        <v>1800</v>
      </c>
      <c r="T466">
        <f t="shared" si="124"/>
        <v>1800</v>
      </c>
      <c r="U466">
        <f t="shared" si="114"/>
        <v>3.2555137128195333</v>
      </c>
    </row>
    <row r="468" spans="1:21" ht="12.75">
      <c r="A468">
        <v>16094</v>
      </c>
      <c r="B468" t="s">
        <v>99</v>
      </c>
      <c r="C468" t="s">
        <v>22</v>
      </c>
      <c r="D468" t="s">
        <v>73</v>
      </c>
      <c r="E468" t="s">
        <v>108</v>
      </c>
      <c r="F468" s="5">
        <v>0</v>
      </c>
      <c r="H468">
        <v>0</v>
      </c>
      <c r="I468">
        <v>0</v>
      </c>
      <c r="J468">
        <v>0</v>
      </c>
      <c r="K468">
        <v>0</v>
      </c>
      <c r="R468">
        <f>F468*10</f>
        <v>0</v>
      </c>
      <c r="T468">
        <f>AVERAGE(R468:S468)</f>
        <v>0</v>
      </c>
      <c r="U468">
        <f t="shared" si="114"/>
        <v>0</v>
      </c>
    </row>
    <row r="469" spans="1:21" ht="12.75">
      <c r="A469">
        <v>16095</v>
      </c>
      <c r="B469" t="s">
        <v>99</v>
      </c>
      <c r="C469" t="s">
        <v>22</v>
      </c>
      <c r="D469" t="s">
        <v>73</v>
      </c>
      <c r="E469" t="s">
        <v>108</v>
      </c>
      <c r="F469" s="5">
        <v>0</v>
      </c>
      <c r="H469">
        <v>0</v>
      </c>
      <c r="I469">
        <v>0</v>
      </c>
      <c r="J469">
        <v>0</v>
      </c>
      <c r="K469">
        <v>0</v>
      </c>
      <c r="R469">
        <f>F469*10</f>
        <v>0</v>
      </c>
      <c r="T469">
        <f>AVERAGE(R469:S469)</f>
        <v>0</v>
      </c>
      <c r="U469">
        <f t="shared" si="114"/>
        <v>0</v>
      </c>
    </row>
    <row r="471" spans="1:21" ht="12.75">
      <c r="A471">
        <v>16096</v>
      </c>
      <c r="B471" t="s">
        <v>99</v>
      </c>
      <c r="C471" t="s">
        <v>22</v>
      </c>
      <c r="D471" t="s">
        <v>18</v>
      </c>
      <c r="E471" t="s">
        <v>109</v>
      </c>
      <c r="F471" s="5">
        <v>25</v>
      </c>
      <c r="H471">
        <v>1</v>
      </c>
      <c r="I471">
        <v>0</v>
      </c>
      <c r="J471">
        <v>0</v>
      </c>
      <c r="K471">
        <v>0</v>
      </c>
      <c r="R471">
        <f>F471*10</f>
        <v>250</v>
      </c>
      <c r="T471">
        <f aca="true" t="shared" si="125" ref="T471:T477">AVERAGE(R471:S471)</f>
        <v>250</v>
      </c>
      <c r="U471">
        <f t="shared" si="114"/>
        <v>2.399673721481038</v>
      </c>
    </row>
    <row r="472" spans="1:21" ht="12.75">
      <c r="A472">
        <v>16097</v>
      </c>
      <c r="B472" t="s">
        <v>99</v>
      </c>
      <c r="C472" t="s">
        <v>22</v>
      </c>
      <c r="D472" t="s">
        <v>18</v>
      </c>
      <c r="E472" t="s">
        <v>109</v>
      </c>
      <c r="F472" s="5">
        <v>60</v>
      </c>
      <c r="H472">
        <v>8</v>
      </c>
      <c r="I472">
        <v>0</v>
      </c>
      <c r="J472">
        <v>0</v>
      </c>
      <c r="K472">
        <v>0</v>
      </c>
      <c r="R472">
        <f>F472*10</f>
        <v>600</v>
      </c>
      <c r="T472">
        <f t="shared" si="125"/>
        <v>600</v>
      </c>
      <c r="U472">
        <f t="shared" si="114"/>
        <v>2.7788744720027396</v>
      </c>
    </row>
    <row r="473" spans="1:21" ht="12.75">
      <c r="A473">
        <v>16098</v>
      </c>
      <c r="B473" t="s">
        <v>99</v>
      </c>
      <c r="C473" t="s">
        <v>22</v>
      </c>
      <c r="D473" t="s">
        <v>18</v>
      </c>
      <c r="E473" t="s">
        <v>109</v>
      </c>
      <c r="F473" s="5">
        <v>9</v>
      </c>
      <c r="H473">
        <v>0</v>
      </c>
      <c r="I473">
        <v>1</v>
      </c>
      <c r="J473">
        <v>0</v>
      </c>
      <c r="K473">
        <v>0</v>
      </c>
      <c r="R473">
        <f>F473*10</f>
        <v>90</v>
      </c>
      <c r="T473">
        <f t="shared" si="125"/>
        <v>90</v>
      </c>
      <c r="U473">
        <f t="shared" si="114"/>
        <v>1.9590413923210936</v>
      </c>
    </row>
    <row r="474" spans="1:21" ht="12.75">
      <c r="A474">
        <v>16099</v>
      </c>
      <c r="B474" t="s">
        <v>99</v>
      </c>
      <c r="C474" t="s">
        <v>22</v>
      </c>
      <c r="D474" t="s">
        <v>18</v>
      </c>
      <c r="E474" t="s">
        <v>109</v>
      </c>
      <c r="F474" s="5">
        <v>36</v>
      </c>
      <c r="H474">
        <v>25</v>
      </c>
      <c r="I474">
        <v>0</v>
      </c>
      <c r="J474">
        <v>0</v>
      </c>
      <c r="K474">
        <v>0</v>
      </c>
      <c r="R474">
        <f>F474*10</f>
        <v>360</v>
      </c>
      <c r="T474">
        <f t="shared" si="125"/>
        <v>360</v>
      </c>
      <c r="U474">
        <f t="shared" si="114"/>
        <v>2.5575072019056577</v>
      </c>
    </row>
    <row r="475" spans="1:21" ht="12.75">
      <c r="A475">
        <v>16100</v>
      </c>
      <c r="B475" t="s">
        <v>99</v>
      </c>
      <c r="C475" t="s">
        <v>22</v>
      </c>
      <c r="D475" t="s">
        <v>18</v>
      </c>
      <c r="E475" t="s">
        <v>109</v>
      </c>
      <c r="F475" s="5">
        <v>6</v>
      </c>
      <c r="H475">
        <v>2</v>
      </c>
      <c r="I475">
        <v>0</v>
      </c>
      <c r="J475">
        <v>0</v>
      </c>
      <c r="K475">
        <v>0</v>
      </c>
      <c r="R475">
        <f>F475*10</f>
        <v>60</v>
      </c>
      <c r="T475">
        <f t="shared" si="125"/>
        <v>60</v>
      </c>
      <c r="U475">
        <f t="shared" si="114"/>
        <v>1.7853298350107671</v>
      </c>
    </row>
    <row r="476" spans="1:21" ht="12.75">
      <c r="A476">
        <v>16101</v>
      </c>
      <c r="B476" t="s">
        <v>99</v>
      </c>
      <c r="C476" t="s">
        <v>22</v>
      </c>
      <c r="D476" t="s">
        <v>18</v>
      </c>
      <c r="E476" t="s">
        <v>109</v>
      </c>
      <c r="F476" s="5" t="s">
        <v>61</v>
      </c>
      <c r="H476">
        <v>19</v>
      </c>
      <c r="I476">
        <v>0</v>
      </c>
      <c r="J476">
        <v>0</v>
      </c>
      <c r="K476">
        <v>0</v>
      </c>
      <c r="R476">
        <f>H476*100</f>
        <v>1900</v>
      </c>
      <c r="T476">
        <f t="shared" si="125"/>
        <v>1900</v>
      </c>
      <c r="U476">
        <f t="shared" si="114"/>
        <v>3.278982116865443</v>
      </c>
    </row>
    <row r="477" spans="1:21" ht="12.75">
      <c r="A477">
        <v>16102</v>
      </c>
      <c r="B477" t="s">
        <v>99</v>
      </c>
      <c r="C477" t="s">
        <v>22</v>
      </c>
      <c r="D477" t="s">
        <v>18</v>
      </c>
      <c r="E477" t="s">
        <v>109</v>
      </c>
      <c r="F477" s="5">
        <v>49</v>
      </c>
      <c r="H477">
        <v>8</v>
      </c>
      <c r="I477">
        <v>0</v>
      </c>
      <c r="J477">
        <v>0</v>
      </c>
      <c r="K477">
        <v>0</v>
      </c>
      <c r="R477">
        <f>F477*10</f>
        <v>490</v>
      </c>
      <c r="T477">
        <f t="shared" si="125"/>
        <v>490</v>
      </c>
      <c r="U477">
        <f>LOG10(T477+1)</f>
        <v>2.6910814921229687</v>
      </c>
    </row>
    <row r="479" spans="1:21" ht="12.75">
      <c r="A479">
        <v>16103</v>
      </c>
      <c r="B479" t="s">
        <v>99</v>
      </c>
      <c r="C479" t="s">
        <v>22</v>
      </c>
      <c r="D479" t="s">
        <v>19</v>
      </c>
      <c r="E479" t="s">
        <v>110</v>
      </c>
      <c r="F479" s="5">
        <v>59</v>
      </c>
      <c r="H479">
        <v>5</v>
      </c>
      <c r="I479">
        <v>0</v>
      </c>
      <c r="J479">
        <v>0</v>
      </c>
      <c r="K479">
        <v>0</v>
      </c>
      <c r="R479">
        <f>F479*10</f>
        <v>590</v>
      </c>
      <c r="T479">
        <f aca="true" t="shared" si="126" ref="T479:T485">AVERAGE(R479:S479)</f>
        <v>590</v>
      </c>
      <c r="U479">
        <f aca="true" t="shared" si="127" ref="U479:U485">LOG10(T479+1)</f>
        <v>2.7715874808812555</v>
      </c>
    </row>
    <row r="480" spans="1:21" ht="12.75">
      <c r="A480">
        <v>16104</v>
      </c>
      <c r="B480" t="s">
        <v>99</v>
      </c>
      <c r="C480" t="s">
        <v>22</v>
      </c>
      <c r="D480" t="s">
        <v>19</v>
      </c>
      <c r="E480" t="s">
        <v>110</v>
      </c>
      <c r="F480" s="5" t="s">
        <v>61</v>
      </c>
      <c r="H480">
        <v>32</v>
      </c>
      <c r="I480">
        <v>6</v>
      </c>
      <c r="J480">
        <v>0</v>
      </c>
      <c r="K480">
        <v>0</v>
      </c>
      <c r="R480">
        <f>H480*100</f>
        <v>3200</v>
      </c>
      <c r="T480">
        <f t="shared" si="126"/>
        <v>3200</v>
      </c>
      <c r="U480">
        <f t="shared" si="127"/>
        <v>3.5052856741441323</v>
      </c>
    </row>
    <row r="481" spans="1:21" ht="12.75">
      <c r="A481">
        <v>16105</v>
      </c>
      <c r="B481" t="s">
        <v>99</v>
      </c>
      <c r="C481" t="s">
        <v>22</v>
      </c>
      <c r="D481" t="s">
        <v>19</v>
      </c>
      <c r="E481" t="s">
        <v>110</v>
      </c>
      <c r="F481" s="5" t="s">
        <v>61</v>
      </c>
      <c r="H481" t="s">
        <v>61</v>
      </c>
      <c r="I481">
        <v>10</v>
      </c>
      <c r="J481">
        <v>2</v>
      </c>
      <c r="K481">
        <v>0</v>
      </c>
      <c r="R481">
        <f>I481*1000</f>
        <v>10000</v>
      </c>
      <c r="T481">
        <f t="shared" si="126"/>
        <v>10000</v>
      </c>
      <c r="U481">
        <f t="shared" si="127"/>
        <v>4.000043427276863</v>
      </c>
    </row>
    <row r="482" spans="1:21" ht="12.75">
      <c r="A482">
        <v>16106</v>
      </c>
      <c r="B482" t="s">
        <v>99</v>
      </c>
      <c r="C482" t="s">
        <v>22</v>
      </c>
      <c r="D482" t="s">
        <v>19</v>
      </c>
      <c r="E482" t="s">
        <v>110</v>
      </c>
      <c r="F482" s="5">
        <v>39</v>
      </c>
      <c r="H482">
        <v>10</v>
      </c>
      <c r="I482">
        <v>1</v>
      </c>
      <c r="J482">
        <v>0</v>
      </c>
      <c r="K482">
        <v>0</v>
      </c>
      <c r="R482">
        <f>F482*10</f>
        <v>390</v>
      </c>
      <c r="T482">
        <f t="shared" si="126"/>
        <v>390</v>
      </c>
      <c r="U482">
        <f t="shared" si="127"/>
        <v>2.5921767573958667</v>
      </c>
    </row>
    <row r="483" spans="1:21" ht="12.75">
      <c r="A483">
        <v>16107</v>
      </c>
      <c r="B483" t="s">
        <v>99</v>
      </c>
      <c r="C483" t="s">
        <v>22</v>
      </c>
      <c r="D483" t="s">
        <v>19</v>
      </c>
      <c r="E483" t="s">
        <v>110</v>
      </c>
      <c r="F483" s="5" t="s">
        <v>61</v>
      </c>
      <c r="H483">
        <v>19</v>
      </c>
      <c r="I483">
        <v>2</v>
      </c>
      <c r="J483">
        <v>0</v>
      </c>
      <c r="K483">
        <v>0</v>
      </c>
      <c r="R483">
        <f>H483*100</f>
        <v>1900</v>
      </c>
      <c r="T483">
        <f t="shared" si="126"/>
        <v>1900</v>
      </c>
      <c r="U483">
        <f t="shared" si="127"/>
        <v>3.278982116865443</v>
      </c>
    </row>
    <row r="484" spans="1:21" ht="12.75">
      <c r="A484">
        <v>16108</v>
      </c>
      <c r="B484" t="s">
        <v>99</v>
      </c>
      <c r="C484" t="s">
        <v>22</v>
      </c>
      <c r="D484" t="s">
        <v>19</v>
      </c>
      <c r="E484" t="s">
        <v>110</v>
      </c>
      <c r="F484" s="5" t="s">
        <v>61</v>
      </c>
      <c r="H484">
        <v>39</v>
      </c>
      <c r="I484">
        <v>7</v>
      </c>
      <c r="J484">
        <v>1</v>
      </c>
      <c r="K484">
        <v>0</v>
      </c>
      <c r="R484">
        <f>H484*100</f>
        <v>3900</v>
      </c>
      <c r="T484">
        <f t="shared" si="126"/>
        <v>3900</v>
      </c>
      <c r="U484">
        <f t="shared" si="127"/>
        <v>3.5911759503117913</v>
      </c>
    </row>
    <row r="485" spans="1:21" ht="12.75">
      <c r="A485">
        <v>16109</v>
      </c>
      <c r="B485" t="s">
        <v>99</v>
      </c>
      <c r="C485" t="s">
        <v>22</v>
      </c>
      <c r="D485" t="s">
        <v>19</v>
      </c>
      <c r="E485" t="s">
        <v>110</v>
      </c>
      <c r="F485" s="5" t="s">
        <v>61</v>
      </c>
      <c r="H485" t="s">
        <v>61</v>
      </c>
      <c r="I485" t="s">
        <v>61</v>
      </c>
      <c r="J485" t="s">
        <v>61</v>
      </c>
      <c r="K485" t="s">
        <v>61</v>
      </c>
      <c r="T485" t="e">
        <f t="shared" si="126"/>
        <v>#DIV/0!</v>
      </c>
      <c r="U485" t="e">
        <f t="shared" si="127"/>
        <v>#DIV/0!</v>
      </c>
    </row>
    <row r="487" spans="1:21" ht="12.75">
      <c r="A487">
        <v>16110</v>
      </c>
      <c r="B487" t="s">
        <v>99</v>
      </c>
      <c r="C487" t="s">
        <v>22</v>
      </c>
      <c r="D487" t="s">
        <v>20</v>
      </c>
      <c r="E487" t="s">
        <v>111</v>
      </c>
      <c r="F487" s="5" t="s">
        <v>61</v>
      </c>
      <c r="H487" t="s">
        <v>61</v>
      </c>
      <c r="I487">
        <v>99</v>
      </c>
      <c r="J487">
        <v>15</v>
      </c>
      <c r="K487">
        <v>1</v>
      </c>
      <c r="M487">
        <v>1</v>
      </c>
      <c r="N487">
        <v>0</v>
      </c>
      <c r="O487">
        <v>0</v>
      </c>
      <c r="P487">
        <v>0</v>
      </c>
      <c r="R487">
        <f>J487*10000</f>
        <v>150000</v>
      </c>
      <c r="T487">
        <f aca="true" t="shared" si="128" ref="T487:T493">AVERAGE(R487:S487)</f>
        <v>150000</v>
      </c>
      <c r="U487">
        <f aca="true" t="shared" si="129" ref="U487:U493">LOG10(T487+1)</f>
        <v>5.176094154342576</v>
      </c>
    </row>
    <row r="488" spans="1:21" ht="12.75">
      <c r="A488">
        <v>16111</v>
      </c>
      <c r="B488" t="s">
        <v>99</v>
      </c>
      <c r="C488" t="s">
        <v>22</v>
      </c>
      <c r="D488" t="s">
        <v>20</v>
      </c>
      <c r="E488" t="s">
        <v>111</v>
      </c>
      <c r="F488" s="5" t="s">
        <v>61</v>
      </c>
      <c r="H488" t="s">
        <v>61</v>
      </c>
      <c r="I488" t="s">
        <v>61</v>
      </c>
      <c r="J488" t="s">
        <v>61</v>
      </c>
      <c r="K488" t="s">
        <v>61</v>
      </c>
      <c r="M488" t="s">
        <v>61</v>
      </c>
      <c r="N488">
        <v>169</v>
      </c>
      <c r="O488">
        <v>27</v>
      </c>
      <c r="P488">
        <v>5</v>
      </c>
      <c r="R488">
        <f>O488*10^7</f>
        <v>270000000</v>
      </c>
      <c r="T488">
        <f t="shared" si="128"/>
        <v>270000000</v>
      </c>
      <c r="U488">
        <f t="shared" si="129"/>
        <v>8.431363765767486</v>
      </c>
    </row>
    <row r="489" spans="1:21" ht="12.75">
      <c r="A489">
        <v>16112</v>
      </c>
      <c r="B489" t="s">
        <v>99</v>
      </c>
      <c r="C489" t="s">
        <v>22</v>
      </c>
      <c r="D489" t="s">
        <v>20</v>
      </c>
      <c r="E489" t="s">
        <v>111</v>
      </c>
      <c r="F489" s="5" t="s">
        <v>61</v>
      </c>
      <c r="H489" t="s">
        <v>61</v>
      </c>
      <c r="I489" t="s">
        <v>61</v>
      </c>
      <c r="J489" t="s">
        <v>61</v>
      </c>
      <c r="K489" t="s">
        <v>61</v>
      </c>
      <c r="M489" t="s">
        <v>61</v>
      </c>
      <c r="N489">
        <v>80</v>
      </c>
      <c r="O489">
        <v>8</v>
      </c>
      <c r="P489">
        <v>1</v>
      </c>
      <c r="R489">
        <f>N489*10^6</f>
        <v>80000000</v>
      </c>
      <c r="T489">
        <f t="shared" si="128"/>
        <v>80000000</v>
      </c>
      <c r="U489">
        <f t="shared" si="129"/>
        <v>7.903089992420624</v>
      </c>
    </row>
    <row r="490" spans="1:21" ht="12.75">
      <c r="A490">
        <v>16113</v>
      </c>
      <c r="B490" t="s">
        <v>99</v>
      </c>
      <c r="C490" t="s">
        <v>22</v>
      </c>
      <c r="D490" t="s">
        <v>20</v>
      </c>
      <c r="E490" t="s">
        <v>111</v>
      </c>
      <c r="F490" s="5" t="s">
        <v>61</v>
      </c>
      <c r="H490" t="s">
        <v>61</v>
      </c>
      <c r="I490" t="s">
        <v>61</v>
      </c>
      <c r="J490" t="s">
        <v>61</v>
      </c>
      <c r="K490" t="s">
        <v>61</v>
      </c>
      <c r="M490" t="s">
        <v>61</v>
      </c>
      <c r="N490" t="s">
        <v>61</v>
      </c>
      <c r="O490">
        <v>84</v>
      </c>
      <c r="P490">
        <v>12</v>
      </c>
      <c r="R490">
        <f>O490*10^7</f>
        <v>840000000</v>
      </c>
      <c r="T490">
        <f t="shared" si="128"/>
        <v>840000000</v>
      </c>
      <c r="U490">
        <f t="shared" si="129"/>
        <v>8.9242792865789</v>
      </c>
    </row>
    <row r="491" spans="1:21" ht="12.75">
      <c r="A491">
        <v>16114</v>
      </c>
      <c r="B491" t="s">
        <v>99</v>
      </c>
      <c r="C491" t="s">
        <v>22</v>
      </c>
      <c r="D491" t="s">
        <v>20</v>
      </c>
      <c r="E491" t="s">
        <v>111</v>
      </c>
      <c r="F491" s="5" t="s">
        <v>61</v>
      </c>
      <c r="H491" t="s">
        <v>61</v>
      </c>
      <c r="I491" t="s">
        <v>61</v>
      </c>
      <c r="J491" t="s">
        <v>61</v>
      </c>
      <c r="K491" t="s">
        <v>61</v>
      </c>
      <c r="M491" t="s">
        <v>61</v>
      </c>
      <c r="N491" t="s">
        <v>61</v>
      </c>
      <c r="O491">
        <v>103</v>
      </c>
      <c r="P491">
        <v>20</v>
      </c>
      <c r="R491">
        <f>P491*10^8</f>
        <v>2000000000</v>
      </c>
      <c r="T491">
        <f t="shared" si="128"/>
        <v>2000000000</v>
      </c>
      <c r="U491">
        <f t="shared" si="129"/>
        <v>9.301029995881128</v>
      </c>
    </row>
    <row r="492" spans="1:21" ht="12.75">
      <c r="A492">
        <v>16115</v>
      </c>
      <c r="B492" t="s">
        <v>99</v>
      </c>
      <c r="C492" t="s">
        <v>22</v>
      </c>
      <c r="D492" t="s">
        <v>20</v>
      </c>
      <c r="E492" t="s">
        <v>111</v>
      </c>
      <c r="F492" s="5" t="s">
        <v>61</v>
      </c>
      <c r="H492" t="s">
        <v>61</v>
      </c>
      <c r="I492" t="s">
        <v>61</v>
      </c>
      <c r="J492" t="s">
        <v>61</v>
      </c>
      <c r="K492" t="s">
        <v>61</v>
      </c>
      <c r="M492" t="s">
        <v>61</v>
      </c>
      <c r="N492" t="s">
        <v>61</v>
      </c>
      <c r="O492">
        <v>76</v>
      </c>
      <c r="P492">
        <v>11</v>
      </c>
      <c r="R492">
        <f>O492*10^7</f>
        <v>760000000</v>
      </c>
      <c r="T492">
        <f t="shared" si="128"/>
        <v>760000000</v>
      </c>
      <c r="U492">
        <f t="shared" si="129"/>
        <v>8.880813592852231</v>
      </c>
    </row>
    <row r="493" spans="1:21" ht="12.75">
      <c r="A493">
        <v>16116</v>
      </c>
      <c r="B493" t="s">
        <v>99</v>
      </c>
      <c r="C493" t="s">
        <v>22</v>
      </c>
      <c r="D493" t="s">
        <v>20</v>
      </c>
      <c r="E493" t="s">
        <v>111</v>
      </c>
      <c r="F493" s="5" t="s">
        <v>61</v>
      </c>
      <c r="H493" t="s">
        <v>61</v>
      </c>
      <c r="I493" t="s">
        <v>61</v>
      </c>
      <c r="J493" t="s">
        <v>61</v>
      </c>
      <c r="K493">
        <v>98</v>
      </c>
      <c r="M493">
        <v>82</v>
      </c>
      <c r="N493">
        <v>9</v>
      </c>
      <c r="O493">
        <v>1</v>
      </c>
      <c r="P493">
        <v>0</v>
      </c>
      <c r="R493">
        <f>N493*10^6</f>
        <v>9000000</v>
      </c>
      <c r="T493">
        <f t="shared" si="128"/>
        <v>9000000</v>
      </c>
      <c r="U493">
        <f t="shared" si="129"/>
        <v>6.954242557694265</v>
      </c>
    </row>
    <row r="495" spans="1:21" ht="12.75">
      <c r="A495">
        <v>16182</v>
      </c>
      <c r="B495" t="s">
        <v>113</v>
      </c>
      <c r="C495" t="s">
        <v>114</v>
      </c>
      <c r="D495" t="s">
        <v>73</v>
      </c>
      <c r="F495" s="5">
        <v>0</v>
      </c>
      <c r="H495">
        <v>0</v>
      </c>
      <c r="I495">
        <v>0</v>
      </c>
      <c r="J495">
        <v>0</v>
      </c>
      <c r="K495">
        <v>0</v>
      </c>
      <c r="R495">
        <f>F495*10</f>
        <v>0</v>
      </c>
      <c r="T495">
        <f>AVERAGE(R495:S495)</f>
        <v>0</v>
      </c>
      <c r="U495">
        <f>LOG10(T495+1)</f>
        <v>0</v>
      </c>
    </row>
    <row r="496" spans="1:21" ht="12.75">
      <c r="A496">
        <v>16183</v>
      </c>
      <c r="B496" t="s">
        <v>113</v>
      </c>
      <c r="C496" t="s">
        <v>114</v>
      </c>
      <c r="D496" t="s">
        <v>73</v>
      </c>
      <c r="F496" s="5">
        <v>0</v>
      </c>
      <c r="H496">
        <v>0</v>
      </c>
      <c r="I496">
        <v>0</v>
      </c>
      <c r="J496">
        <v>0</v>
      </c>
      <c r="K496">
        <v>0</v>
      </c>
      <c r="R496">
        <f>F496*10</f>
        <v>0</v>
      </c>
      <c r="T496">
        <f>AVERAGE(R496:S496)</f>
        <v>0</v>
      </c>
      <c r="U496">
        <f>LOG10(T496+1)</f>
        <v>0</v>
      </c>
    </row>
    <row r="497" spans="1:21" ht="12.75">
      <c r="A497">
        <v>16184</v>
      </c>
      <c r="B497" t="s">
        <v>113</v>
      </c>
      <c r="C497" t="s">
        <v>114</v>
      </c>
      <c r="D497" t="s">
        <v>73</v>
      </c>
      <c r="F497" s="5">
        <v>0</v>
      </c>
      <c r="H497">
        <v>0</v>
      </c>
      <c r="I497">
        <v>0</v>
      </c>
      <c r="J497">
        <v>0</v>
      </c>
      <c r="K497">
        <v>0</v>
      </c>
      <c r="R497">
        <f>F497*10</f>
        <v>0</v>
      </c>
      <c r="T497">
        <f>AVERAGE(R497:S497)</f>
        <v>0</v>
      </c>
      <c r="U497">
        <f>LOG10(T497+1)</f>
        <v>0</v>
      </c>
    </row>
    <row r="499" spans="1:21" ht="12.75">
      <c r="A499">
        <v>16185</v>
      </c>
      <c r="B499" t="s">
        <v>113</v>
      </c>
      <c r="C499" t="s">
        <v>114</v>
      </c>
      <c r="D499" t="s">
        <v>18</v>
      </c>
      <c r="F499" s="5">
        <v>0</v>
      </c>
      <c r="H499">
        <v>0</v>
      </c>
      <c r="I499">
        <v>0</v>
      </c>
      <c r="J499">
        <v>0</v>
      </c>
      <c r="K499">
        <v>0</v>
      </c>
      <c r="R499">
        <f aca="true" t="shared" si="130" ref="R499:R505">F499*10</f>
        <v>0</v>
      </c>
      <c r="T499">
        <f aca="true" t="shared" si="131" ref="T499:T505">AVERAGE(R499:S499)</f>
        <v>0</v>
      </c>
      <c r="U499">
        <f aca="true" t="shared" si="132" ref="U499:U505">LOG10(T499+1)</f>
        <v>0</v>
      </c>
    </row>
    <row r="500" spans="1:21" ht="12.75">
      <c r="A500">
        <v>16186</v>
      </c>
      <c r="B500" t="s">
        <v>113</v>
      </c>
      <c r="C500" t="s">
        <v>114</v>
      </c>
      <c r="D500" t="s">
        <v>18</v>
      </c>
      <c r="F500" s="5">
        <v>2</v>
      </c>
      <c r="H500">
        <v>3</v>
      </c>
      <c r="I500">
        <v>1</v>
      </c>
      <c r="J500">
        <v>0</v>
      </c>
      <c r="K500">
        <v>0</v>
      </c>
      <c r="R500">
        <f t="shared" si="130"/>
        <v>20</v>
      </c>
      <c r="T500">
        <f t="shared" si="131"/>
        <v>20</v>
      </c>
      <c r="U500">
        <f t="shared" si="132"/>
        <v>1.3222192947339193</v>
      </c>
    </row>
    <row r="501" spans="1:21" ht="12.75">
      <c r="A501">
        <v>16187</v>
      </c>
      <c r="B501" t="s">
        <v>113</v>
      </c>
      <c r="C501" t="s">
        <v>114</v>
      </c>
      <c r="D501" t="s">
        <v>18</v>
      </c>
      <c r="F501" s="5">
        <v>1</v>
      </c>
      <c r="H501">
        <v>0</v>
      </c>
      <c r="I501">
        <v>0</v>
      </c>
      <c r="J501">
        <v>0</v>
      </c>
      <c r="K501">
        <v>0</v>
      </c>
      <c r="R501">
        <f t="shared" si="130"/>
        <v>10</v>
      </c>
      <c r="T501">
        <f t="shared" si="131"/>
        <v>10</v>
      </c>
      <c r="U501">
        <f t="shared" si="132"/>
        <v>1.0413926851582251</v>
      </c>
    </row>
    <row r="502" spans="1:21" ht="12.75">
      <c r="A502">
        <v>16188</v>
      </c>
      <c r="B502" t="s">
        <v>113</v>
      </c>
      <c r="C502" t="s">
        <v>114</v>
      </c>
      <c r="D502" t="s">
        <v>18</v>
      </c>
      <c r="F502" s="5">
        <v>0</v>
      </c>
      <c r="H502">
        <v>0</v>
      </c>
      <c r="I502">
        <v>0</v>
      </c>
      <c r="J502">
        <v>0</v>
      </c>
      <c r="K502">
        <v>0</v>
      </c>
      <c r="R502">
        <f t="shared" si="130"/>
        <v>0</v>
      </c>
      <c r="T502">
        <f t="shared" si="131"/>
        <v>0</v>
      </c>
      <c r="U502">
        <f t="shared" si="132"/>
        <v>0</v>
      </c>
    </row>
    <row r="503" spans="1:21" ht="12.75">
      <c r="A503">
        <v>16189</v>
      </c>
      <c r="B503" t="s">
        <v>113</v>
      </c>
      <c r="C503" t="s">
        <v>114</v>
      </c>
      <c r="D503" t="s">
        <v>18</v>
      </c>
      <c r="F503" s="5">
        <v>0</v>
      </c>
      <c r="H503">
        <v>0</v>
      </c>
      <c r="I503">
        <v>0</v>
      </c>
      <c r="J503">
        <v>0</v>
      </c>
      <c r="K503">
        <v>0</v>
      </c>
      <c r="R503">
        <f t="shared" si="130"/>
        <v>0</v>
      </c>
      <c r="T503">
        <f t="shared" si="131"/>
        <v>0</v>
      </c>
      <c r="U503">
        <f t="shared" si="132"/>
        <v>0</v>
      </c>
    </row>
    <row r="504" spans="1:21" ht="12.75">
      <c r="A504">
        <v>16190</v>
      </c>
      <c r="B504" t="s">
        <v>113</v>
      </c>
      <c r="C504" t="s">
        <v>114</v>
      </c>
      <c r="D504" t="s">
        <v>18</v>
      </c>
      <c r="F504" s="5">
        <v>0</v>
      </c>
      <c r="H504">
        <v>0</v>
      </c>
      <c r="I504">
        <v>0</v>
      </c>
      <c r="J504">
        <v>0</v>
      </c>
      <c r="K504">
        <v>0</v>
      </c>
      <c r="R504">
        <f t="shared" si="130"/>
        <v>0</v>
      </c>
      <c r="T504">
        <f t="shared" si="131"/>
        <v>0</v>
      </c>
      <c r="U504">
        <f t="shared" si="132"/>
        <v>0</v>
      </c>
    </row>
    <row r="505" spans="1:21" ht="12.75">
      <c r="A505">
        <v>16191</v>
      </c>
      <c r="B505" t="s">
        <v>113</v>
      </c>
      <c r="C505" t="s">
        <v>114</v>
      </c>
      <c r="D505" t="s">
        <v>18</v>
      </c>
      <c r="F505" s="5">
        <v>0</v>
      </c>
      <c r="H505">
        <v>0</v>
      </c>
      <c r="I505">
        <v>0</v>
      </c>
      <c r="J505">
        <v>0</v>
      </c>
      <c r="K505">
        <v>0</v>
      </c>
      <c r="R505">
        <f t="shared" si="130"/>
        <v>0</v>
      </c>
      <c r="T505">
        <f t="shared" si="131"/>
        <v>0</v>
      </c>
      <c r="U505">
        <f t="shared" si="132"/>
        <v>0</v>
      </c>
    </row>
    <row r="507" spans="1:21" ht="12.75">
      <c r="A507">
        <v>16192</v>
      </c>
      <c r="B507" t="s">
        <v>113</v>
      </c>
      <c r="C507" t="s">
        <v>114</v>
      </c>
      <c r="D507" t="s">
        <v>19</v>
      </c>
      <c r="F507" s="5">
        <v>3</v>
      </c>
      <c r="H507" s="5">
        <v>0</v>
      </c>
      <c r="I507" s="5">
        <v>0</v>
      </c>
      <c r="J507" s="5">
        <v>0</v>
      </c>
      <c r="K507" s="5">
        <v>0</v>
      </c>
      <c r="R507">
        <f aca="true" t="shared" si="133" ref="R507:R513">F507*10</f>
        <v>30</v>
      </c>
      <c r="T507">
        <f aca="true" t="shared" si="134" ref="T507:T513">AVERAGE(R507:S507)</f>
        <v>30</v>
      </c>
      <c r="U507">
        <f aca="true" t="shared" si="135" ref="U507:U513">LOG10(T507+1)</f>
        <v>1.4913616938342726</v>
      </c>
    </row>
    <row r="508" spans="1:21" ht="12.75">
      <c r="A508">
        <v>16193</v>
      </c>
      <c r="B508" t="s">
        <v>113</v>
      </c>
      <c r="C508" t="s">
        <v>114</v>
      </c>
      <c r="D508" t="s">
        <v>19</v>
      </c>
      <c r="F508" s="5">
        <v>0</v>
      </c>
      <c r="H508" s="5">
        <v>0</v>
      </c>
      <c r="I508" s="5">
        <v>0</v>
      </c>
      <c r="J508" s="5">
        <v>0</v>
      </c>
      <c r="K508" s="5">
        <v>0</v>
      </c>
      <c r="R508">
        <f t="shared" si="133"/>
        <v>0</v>
      </c>
      <c r="T508">
        <f t="shared" si="134"/>
        <v>0</v>
      </c>
      <c r="U508">
        <f t="shared" si="135"/>
        <v>0</v>
      </c>
    </row>
    <row r="509" spans="1:21" ht="12.75">
      <c r="A509">
        <v>16194</v>
      </c>
      <c r="B509" t="s">
        <v>113</v>
      </c>
      <c r="C509" t="s">
        <v>114</v>
      </c>
      <c r="D509" t="s">
        <v>19</v>
      </c>
      <c r="F509" s="5">
        <v>0</v>
      </c>
      <c r="H509" s="5">
        <v>0</v>
      </c>
      <c r="I509" s="5">
        <v>0</v>
      </c>
      <c r="J509" s="5">
        <v>0</v>
      </c>
      <c r="K509" s="5">
        <v>0</v>
      </c>
      <c r="R509">
        <f t="shared" si="133"/>
        <v>0</v>
      </c>
      <c r="T509">
        <f t="shared" si="134"/>
        <v>0</v>
      </c>
      <c r="U509">
        <f t="shared" si="135"/>
        <v>0</v>
      </c>
    </row>
    <row r="510" spans="1:21" ht="12.75">
      <c r="A510">
        <v>16195</v>
      </c>
      <c r="B510" t="s">
        <v>113</v>
      </c>
      <c r="C510" t="s">
        <v>114</v>
      </c>
      <c r="D510" t="s">
        <v>19</v>
      </c>
      <c r="F510" s="5">
        <v>12</v>
      </c>
      <c r="H510" s="5">
        <v>0</v>
      </c>
      <c r="I510" s="5">
        <v>0</v>
      </c>
      <c r="J510" s="5">
        <v>0</v>
      </c>
      <c r="K510" s="5">
        <v>0</v>
      </c>
      <c r="R510">
        <f t="shared" si="133"/>
        <v>120</v>
      </c>
      <c r="T510">
        <f t="shared" si="134"/>
        <v>120</v>
      </c>
      <c r="U510">
        <f t="shared" si="135"/>
        <v>2.0827853703164503</v>
      </c>
    </row>
    <row r="511" spans="1:21" ht="12.75">
      <c r="A511">
        <v>16196</v>
      </c>
      <c r="B511" t="s">
        <v>113</v>
      </c>
      <c r="C511" t="s">
        <v>114</v>
      </c>
      <c r="D511" t="s">
        <v>19</v>
      </c>
      <c r="F511" s="5">
        <v>1</v>
      </c>
      <c r="H511" s="5">
        <v>0</v>
      </c>
      <c r="I511" s="5">
        <v>0</v>
      </c>
      <c r="J511" s="5">
        <v>0</v>
      </c>
      <c r="K511" s="5">
        <v>0</v>
      </c>
      <c r="R511">
        <f t="shared" si="133"/>
        <v>10</v>
      </c>
      <c r="T511">
        <f t="shared" si="134"/>
        <v>10</v>
      </c>
      <c r="U511">
        <f t="shared" si="135"/>
        <v>1.0413926851582251</v>
      </c>
    </row>
    <row r="512" spans="1:21" ht="12.75">
      <c r="A512">
        <v>16197</v>
      </c>
      <c r="B512" t="s">
        <v>113</v>
      </c>
      <c r="C512" t="s">
        <v>114</v>
      </c>
      <c r="D512" t="s">
        <v>19</v>
      </c>
      <c r="F512" s="5">
        <v>3</v>
      </c>
      <c r="H512" s="5">
        <v>0</v>
      </c>
      <c r="I512" s="5">
        <v>0</v>
      </c>
      <c r="J512" s="5">
        <v>0</v>
      </c>
      <c r="K512" s="5">
        <v>0</v>
      </c>
      <c r="R512">
        <f t="shared" si="133"/>
        <v>30</v>
      </c>
      <c r="T512">
        <f t="shared" si="134"/>
        <v>30</v>
      </c>
      <c r="U512">
        <f t="shared" si="135"/>
        <v>1.4913616938342726</v>
      </c>
    </row>
    <row r="513" spans="1:21" ht="12.75">
      <c r="A513">
        <v>16198</v>
      </c>
      <c r="B513" t="s">
        <v>113</v>
      </c>
      <c r="C513" t="s">
        <v>114</v>
      </c>
      <c r="D513" t="s">
        <v>19</v>
      </c>
      <c r="F513" s="5">
        <v>0</v>
      </c>
      <c r="H513" s="5">
        <v>0</v>
      </c>
      <c r="I513" s="5">
        <v>0</v>
      </c>
      <c r="J513" s="5">
        <v>0</v>
      </c>
      <c r="K513" s="5">
        <v>0</v>
      </c>
      <c r="R513">
        <f t="shared" si="133"/>
        <v>0</v>
      </c>
      <c r="T513">
        <f t="shared" si="134"/>
        <v>0</v>
      </c>
      <c r="U513">
        <f t="shared" si="135"/>
        <v>0</v>
      </c>
    </row>
    <row r="515" spans="1:21" ht="12.75">
      <c r="A515">
        <v>16199</v>
      </c>
      <c r="B515" t="s">
        <v>113</v>
      </c>
      <c r="C515" t="s">
        <v>114</v>
      </c>
      <c r="D515" t="s">
        <v>20</v>
      </c>
      <c r="F515" s="5" t="s">
        <v>61</v>
      </c>
      <c r="H515" s="5">
        <v>93</v>
      </c>
      <c r="I515" s="5">
        <v>15</v>
      </c>
      <c r="J515" s="5">
        <v>1</v>
      </c>
      <c r="K515" s="5">
        <v>0</v>
      </c>
      <c r="R515">
        <f>I515*1000</f>
        <v>15000</v>
      </c>
      <c r="T515">
        <f aca="true" t="shared" si="136" ref="T515:T521">AVERAGE(R515:S515)</f>
        <v>15000</v>
      </c>
      <c r="U515">
        <f aca="true" t="shared" si="137" ref="U515:U521">LOG10(T515+1)</f>
        <v>4.1761202110560856</v>
      </c>
    </row>
    <row r="516" spans="1:21" ht="12.75">
      <c r="A516">
        <v>16200</v>
      </c>
      <c r="B516" t="s">
        <v>113</v>
      </c>
      <c r="C516" t="s">
        <v>114</v>
      </c>
      <c r="D516" t="s">
        <v>20</v>
      </c>
      <c r="F516" s="5" t="s">
        <v>61</v>
      </c>
      <c r="H516" t="s">
        <v>61</v>
      </c>
      <c r="I516" s="5">
        <v>44</v>
      </c>
      <c r="J516" s="5">
        <v>4</v>
      </c>
      <c r="K516" s="5">
        <v>0</v>
      </c>
      <c r="R516">
        <f aca="true" t="shared" si="138" ref="R516:R521">I516*1000</f>
        <v>44000</v>
      </c>
      <c r="T516">
        <f t="shared" si="136"/>
        <v>44000</v>
      </c>
      <c r="U516">
        <f t="shared" si="137"/>
        <v>4.6434625467031605</v>
      </c>
    </row>
    <row r="517" spans="1:21" ht="12.75">
      <c r="A517">
        <v>16201</v>
      </c>
      <c r="B517" t="s">
        <v>113</v>
      </c>
      <c r="C517" t="s">
        <v>114</v>
      </c>
      <c r="D517" t="s">
        <v>20</v>
      </c>
      <c r="F517" s="5" t="s">
        <v>61</v>
      </c>
      <c r="H517" s="5">
        <v>32</v>
      </c>
      <c r="I517" s="5">
        <v>5</v>
      </c>
      <c r="J517" s="5">
        <v>1</v>
      </c>
      <c r="K517" s="5">
        <v>0</v>
      </c>
      <c r="R517">
        <f t="shared" si="138"/>
        <v>5000</v>
      </c>
      <c r="T517">
        <f t="shared" si="136"/>
        <v>5000</v>
      </c>
      <c r="U517">
        <f t="shared" si="137"/>
        <v>3.699056854547668</v>
      </c>
    </row>
    <row r="518" spans="1:21" ht="12.75">
      <c r="A518">
        <v>16202</v>
      </c>
      <c r="B518" t="s">
        <v>113</v>
      </c>
      <c r="C518" t="s">
        <v>114</v>
      </c>
      <c r="D518" t="s">
        <v>20</v>
      </c>
      <c r="F518" s="5" t="s">
        <v>61</v>
      </c>
      <c r="H518" t="s">
        <v>61</v>
      </c>
      <c r="I518" s="5">
        <v>17</v>
      </c>
      <c r="J518" s="5">
        <v>8</v>
      </c>
      <c r="K518" s="5">
        <v>0</v>
      </c>
      <c r="R518">
        <f t="shared" si="138"/>
        <v>17000</v>
      </c>
      <c r="T518">
        <f t="shared" si="136"/>
        <v>17000</v>
      </c>
      <c r="U518">
        <f t="shared" si="137"/>
        <v>4.230474467361159</v>
      </c>
    </row>
    <row r="519" spans="1:21" ht="12.75">
      <c r="A519">
        <v>16203</v>
      </c>
      <c r="B519" t="s">
        <v>113</v>
      </c>
      <c r="C519" t="s">
        <v>114</v>
      </c>
      <c r="D519" t="s">
        <v>20</v>
      </c>
      <c r="E519" s="5"/>
      <c r="F519" s="5" t="s">
        <v>61</v>
      </c>
      <c r="H519" t="s">
        <v>61</v>
      </c>
      <c r="I519" s="5">
        <v>32</v>
      </c>
      <c r="J519" s="5">
        <v>4</v>
      </c>
      <c r="K519" s="5">
        <v>0</v>
      </c>
      <c r="R519">
        <f t="shared" si="138"/>
        <v>32000</v>
      </c>
      <c r="T519">
        <f t="shared" si="136"/>
        <v>32000</v>
      </c>
      <c r="U519">
        <f t="shared" si="137"/>
        <v>4.505163549810412</v>
      </c>
    </row>
    <row r="520" spans="1:21" ht="12.75">
      <c r="A520">
        <v>16204</v>
      </c>
      <c r="B520" t="s">
        <v>113</v>
      </c>
      <c r="C520" t="s">
        <v>114</v>
      </c>
      <c r="D520" t="s">
        <v>20</v>
      </c>
      <c r="F520" s="5" t="s">
        <v>61</v>
      </c>
      <c r="H520" t="s">
        <v>61</v>
      </c>
      <c r="I520" s="5">
        <v>29</v>
      </c>
      <c r="J520" s="5">
        <v>5</v>
      </c>
      <c r="K520" s="5">
        <v>0</v>
      </c>
      <c r="R520">
        <f t="shared" si="138"/>
        <v>29000</v>
      </c>
      <c r="T520">
        <f t="shared" si="136"/>
        <v>29000</v>
      </c>
      <c r="U520">
        <f t="shared" si="137"/>
        <v>4.46241297331255</v>
      </c>
    </row>
    <row r="521" spans="1:21" ht="12.75">
      <c r="A521">
        <v>16205</v>
      </c>
      <c r="B521" t="s">
        <v>113</v>
      </c>
      <c r="C521" t="s">
        <v>114</v>
      </c>
      <c r="D521" t="s">
        <v>20</v>
      </c>
      <c r="F521" s="5" t="s">
        <v>61</v>
      </c>
      <c r="H521">
        <v>31</v>
      </c>
      <c r="I521" s="5">
        <v>3</v>
      </c>
      <c r="J521" s="5">
        <v>0</v>
      </c>
      <c r="K521" s="5">
        <v>0</v>
      </c>
      <c r="R521">
        <f t="shared" si="138"/>
        <v>3000</v>
      </c>
      <c r="T521">
        <f t="shared" si="136"/>
        <v>3000</v>
      </c>
      <c r="U521">
        <f t="shared" si="137"/>
        <v>3.477265995424853</v>
      </c>
    </row>
    <row r="523" spans="1:21" ht="12.75">
      <c r="A523">
        <v>16206</v>
      </c>
      <c r="B523" t="s">
        <v>113</v>
      </c>
      <c r="C523" t="s">
        <v>21</v>
      </c>
      <c r="D523" t="s">
        <v>73</v>
      </c>
      <c r="F523" s="5">
        <v>0</v>
      </c>
      <c r="H523">
        <v>0</v>
      </c>
      <c r="I523" s="5">
        <v>0</v>
      </c>
      <c r="J523" s="5">
        <v>0</v>
      </c>
      <c r="K523" s="5">
        <v>0</v>
      </c>
      <c r="R523">
        <f>F523*10</f>
        <v>0</v>
      </c>
      <c r="T523">
        <f>AVERAGE(R523:S523)</f>
        <v>0</v>
      </c>
      <c r="U523">
        <f>LOG10(T523+1)</f>
        <v>0</v>
      </c>
    </row>
    <row r="524" spans="1:21" ht="12.75">
      <c r="A524">
        <v>16207</v>
      </c>
      <c r="B524" t="s">
        <v>113</v>
      </c>
      <c r="C524" t="s">
        <v>21</v>
      </c>
      <c r="D524" t="s">
        <v>73</v>
      </c>
      <c r="F524" s="5">
        <v>0</v>
      </c>
      <c r="H524">
        <v>0</v>
      </c>
      <c r="I524" s="5">
        <v>0</v>
      </c>
      <c r="J524" s="5">
        <v>0</v>
      </c>
      <c r="K524" s="5">
        <v>0</v>
      </c>
      <c r="R524">
        <f>F524*10</f>
        <v>0</v>
      </c>
      <c r="T524">
        <f>AVERAGE(R524:S524)</f>
        <v>0</v>
      </c>
      <c r="U524">
        <f>LOG10(T524+1)</f>
        <v>0</v>
      </c>
    </row>
    <row r="526" spans="1:21" ht="12.75">
      <c r="A526">
        <v>16208</v>
      </c>
      <c r="B526" t="s">
        <v>113</v>
      </c>
      <c r="C526" t="s">
        <v>21</v>
      </c>
      <c r="D526" t="s">
        <v>18</v>
      </c>
      <c r="F526">
        <v>0</v>
      </c>
      <c r="H526">
        <v>0</v>
      </c>
      <c r="I526">
        <v>0</v>
      </c>
      <c r="J526">
        <v>0</v>
      </c>
      <c r="K526">
        <v>0</v>
      </c>
      <c r="R526">
        <f aca="true" t="shared" si="139" ref="R526:R532">F526*10</f>
        <v>0</v>
      </c>
      <c r="T526">
        <f aca="true" t="shared" si="140" ref="T526:T532">AVERAGE(R526:S526)</f>
        <v>0</v>
      </c>
      <c r="U526">
        <f aca="true" t="shared" si="141" ref="U526:U532">LOG10(T526+1)</f>
        <v>0</v>
      </c>
    </row>
    <row r="527" spans="1:21" ht="12.75">
      <c r="A527">
        <v>16209</v>
      </c>
      <c r="B527" t="s">
        <v>113</v>
      </c>
      <c r="C527" t="s">
        <v>21</v>
      </c>
      <c r="D527" t="s">
        <v>18</v>
      </c>
      <c r="F527">
        <v>0</v>
      </c>
      <c r="H527">
        <v>0</v>
      </c>
      <c r="I527">
        <v>0</v>
      </c>
      <c r="J527">
        <v>0</v>
      </c>
      <c r="K527">
        <v>0</v>
      </c>
      <c r="R527">
        <f t="shared" si="139"/>
        <v>0</v>
      </c>
      <c r="T527">
        <f t="shared" si="140"/>
        <v>0</v>
      </c>
      <c r="U527">
        <f t="shared" si="141"/>
        <v>0</v>
      </c>
    </row>
    <row r="528" spans="1:21" ht="12.75">
      <c r="A528">
        <v>16210</v>
      </c>
      <c r="B528" t="s">
        <v>113</v>
      </c>
      <c r="C528" t="s">
        <v>21</v>
      </c>
      <c r="D528" t="s">
        <v>18</v>
      </c>
      <c r="F528">
        <v>0</v>
      </c>
      <c r="H528">
        <v>0</v>
      </c>
      <c r="I528">
        <v>0</v>
      </c>
      <c r="J528">
        <v>0</v>
      </c>
      <c r="K528">
        <v>0</v>
      </c>
      <c r="R528">
        <f t="shared" si="139"/>
        <v>0</v>
      </c>
      <c r="T528">
        <f t="shared" si="140"/>
        <v>0</v>
      </c>
      <c r="U528">
        <f t="shared" si="141"/>
        <v>0</v>
      </c>
    </row>
    <row r="529" spans="1:21" ht="12.75">
      <c r="A529">
        <v>16211</v>
      </c>
      <c r="B529" t="s">
        <v>113</v>
      </c>
      <c r="C529" t="s">
        <v>21</v>
      </c>
      <c r="D529" t="s">
        <v>18</v>
      </c>
      <c r="F529">
        <v>0</v>
      </c>
      <c r="H529">
        <v>0</v>
      </c>
      <c r="I529">
        <v>0</v>
      </c>
      <c r="J529">
        <v>0</v>
      </c>
      <c r="K529">
        <v>0</v>
      </c>
      <c r="R529">
        <f t="shared" si="139"/>
        <v>0</v>
      </c>
      <c r="T529">
        <f t="shared" si="140"/>
        <v>0</v>
      </c>
      <c r="U529">
        <f t="shared" si="141"/>
        <v>0</v>
      </c>
    </row>
    <row r="530" spans="1:21" ht="12.75">
      <c r="A530">
        <v>16212</v>
      </c>
      <c r="B530" t="s">
        <v>113</v>
      </c>
      <c r="C530" t="s">
        <v>21</v>
      </c>
      <c r="D530" t="s">
        <v>18</v>
      </c>
      <c r="F530" s="5">
        <v>42</v>
      </c>
      <c r="H530">
        <v>2</v>
      </c>
      <c r="I530">
        <v>2</v>
      </c>
      <c r="J530">
        <v>0</v>
      </c>
      <c r="K530">
        <v>0</v>
      </c>
      <c r="R530">
        <f t="shared" si="139"/>
        <v>420</v>
      </c>
      <c r="T530">
        <f t="shared" si="140"/>
        <v>420</v>
      </c>
      <c r="U530">
        <f t="shared" si="141"/>
        <v>2.6242820958356683</v>
      </c>
    </row>
    <row r="531" spans="1:21" ht="12.75">
      <c r="A531">
        <v>16213</v>
      </c>
      <c r="B531" t="s">
        <v>113</v>
      </c>
      <c r="C531" t="s">
        <v>21</v>
      </c>
      <c r="D531" t="s">
        <v>18</v>
      </c>
      <c r="F531">
        <v>0</v>
      </c>
      <c r="H531">
        <v>0</v>
      </c>
      <c r="I531">
        <v>0</v>
      </c>
      <c r="J531">
        <v>0</v>
      </c>
      <c r="K531">
        <v>0</v>
      </c>
      <c r="R531">
        <f t="shared" si="139"/>
        <v>0</v>
      </c>
      <c r="T531">
        <f t="shared" si="140"/>
        <v>0</v>
      </c>
      <c r="U531">
        <f t="shared" si="141"/>
        <v>0</v>
      </c>
    </row>
    <row r="532" spans="1:21" ht="12.75">
      <c r="A532">
        <v>16214</v>
      </c>
      <c r="B532" t="s">
        <v>113</v>
      </c>
      <c r="C532" t="s">
        <v>21</v>
      </c>
      <c r="D532" t="s">
        <v>18</v>
      </c>
      <c r="F532">
        <v>0</v>
      </c>
      <c r="H532">
        <v>0</v>
      </c>
      <c r="I532">
        <v>0</v>
      </c>
      <c r="J532">
        <v>0</v>
      </c>
      <c r="K532">
        <v>0</v>
      </c>
      <c r="R532">
        <f t="shared" si="139"/>
        <v>0</v>
      </c>
      <c r="T532">
        <f t="shared" si="140"/>
        <v>0</v>
      </c>
      <c r="U532">
        <f t="shared" si="141"/>
        <v>0</v>
      </c>
    </row>
    <row r="534" spans="1:21" ht="12.75">
      <c r="A534">
        <v>16215</v>
      </c>
      <c r="B534" t="s">
        <v>113</v>
      </c>
      <c r="C534" t="s">
        <v>21</v>
      </c>
      <c r="D534" t="s">
        <v>19</v>
      </c>
      <c r="F534" s="5">
        <v>140</v>
      </c>
      <c r="H534">
        <v>15</v>
      </c>
      <c r="I534">
        <v>2</v>
      </c>
      <c r="J534">
        <v>1</v>
      </c>
      <c r="K534">
        <v>0</v>
      </c>
      <c r="R534">
        <f>I534*1000</f>
        <v>2000</v>
      </c>
      <c r="T534">
        <f aca="true" t="shared" si="142" ref="T534:T540">AVERAGE(R534:S534)</f>
        <v>2000</v>
      </c>
      <c r="U534">
        <f aca="true" t="shared" si="143" ref="U534:U540">LOG10(T534+1)</f>
        <v>3.3012470886362113</v>
      </c>
    </row>
    <row r="535" spans="1:21" ht="12.75">
      <c r="A535">
        <v>16216</v>
      </c>
      <c r="B535" t="s">
        <v>113</v>
      </c>
      <c r="C535" t="s">
        <v>21</v>
      </c>
      <c r="D535" t="s">
        <v>19</v>
      </c>
      <c r="F535" s="5">
        <v>15</v>
      </c>
      <c r="H535">
        <v>2</v>
      </c>
      <c r="I535">
        <v>0</v>
      </c>
      <c r="J535">
        <v>0</v>
      </c>
      <c r="K535">
        <v>0</v>
      </c>
      <c r="R535">
        <f>F535*10</f>
        <v>150</v>
      </c>
      <c r="T535">
        <f t="shared" si="142"/>
        <v>150</v>
      </c>
      <c r="U535">
        <f t="shared" si="143"/>
        <v>2.1789769472931693</v>
      </c>
    </row>
    <row r="536" spans="1:21" ht="12.75">
      <c r="A536">
        <v>16217</v>
      </c>
      <c r="B536" t="s">
        <v>113</v>
      </c>
      <c r="C536" t="s">
        <v>21</v>
      </c>
      <c r="D536" t="s">
        <v>19</v>
      </c>
      <c r="F536" s="5" t="s">
        <v>61</v>
      </c>
      <c r="H536" t="s">
        <v>61</v>
      </c>
      <c r="I536">
        <v>18</v>
      </c>
      <c r="J536">
        <v>4</v>
      </c>
      <c r="K536">
        <v>0</v>
      </c>
      <c r="R536">
        <f>I536*1000</f>
        <v>18000</v>
      </c>
      <c r="T536">
        <f t="shared" si="142"/>
        <v>18000</v>
      </c>
      <c r="U536">
        <f t="shared" si="143"/>
        <v>4.25529663190434</v>
      </c>
    </row>
    <row r="537" spans="1:21" ht="12.75">
      <c r="A537">
        <v>16218</v>
      </c>
      <c r="B537" t="s">
        <v>113</v>
      </c>
      <c r="C537" t="s">
        <v>21</v>
      </c>
      <c r="D537" t="s">
        <v>19</v>
      </c>
      <c r="F537" s="5" t="s">
        <v>61</v>
      </c>
      <c r="H537">
        <v>29</v>
      </c>
      <c r="I537">
        <v>3</v>
      </c>
      <c r="J537">
        <v>0</v>
      </c>
      <c r="K537">
        <v>0</v>
      </c>
      <c r="R537">
        <f>I537*1000</f>
        <v>3000</v>
      </c>
      <c r="T537">
        <f t="shared" si="142"/>
        <v>3000</v>
      </c>
      <c r="U537">
        <f t="shared" si="143"/>
        <v>3.477265995424853</v>
      </c>
    </row>
    <row r="538" spans="1:21" ht="12.75">
      <c r="A538">
        <v>16219</v>
      </c>
      <c r="B538" t="s">
        <v>113</v>
      </c>
      <c r="C538" t="s">
        <v>21</v>
      </c>
      <c r="D538" t="s">
        <v>19</v>
      </c>
      <c r="F538" s="5" t="s">
        <v>61</v>
      </c>
      <c r="H538" t="s">
        <v>61</v>
      </c>
      <c r="I538">
        <v>21</v>
      </c>
      <c r="J538">
        <v>4</v>
      </c>
      <c r="K538">
        <v>0</v>
      </c>
      <c r="R538">
        <f>I538*1000</f>
        <v>21000</v>
      </c>
      <c r="T538">
        <f t="shared" si="142"/>
        <v>21000</v>
      </c>
      <c r="U538">
        <f t="shared" si="143"/>
        <v>4.3222399749311515</v>
      </c>
    </row>
    <row r="539" spans="1:21" ht="12.75">
      <c r="A539">
        <v>16220</v>
      </c>
      <c r="B539" t="s">
        <v>113</v>
      </c>
      <c r="C539" t="s">
        <v>21</v>
      </c>
      <c r="D539" t="s">
        <v>19</v>
      </c>
      <c r="F539" s="5">
        <v>0</v>
      </c>
      <c r="H539">
        <v>0</v>
      </c>
      <c r="I539">
        <v>0</v>
      </c>
      <c r="J539">
        <v>0</v>
      </c>
      <c r="K539">
        <v>0</v>
      </c>
      <c r="R539">
        <f>F539*10</f>
        <v>0</v>
      </c>
      <c r="T539">
        <f t="shared" si="142"/>
        <v>0</v>
      </c>
      <c r="U539">
        <f t="shared" si="143"/>
        <v>0</v>
      </c>
    </row>
    <row r="540" spans="1:21" ht="12.75">
      <c r="A540">
        <v>16221</v>
      </c>
      <c r="B540" t="s">
        <v>113</v>
      </c>
      <c r="C540" t="s">
        <v>21</v>
      </c>
      <c r="D540" t="s">
        <v>19</v>
      </c>
      <c r="F540" s="5">
        <v>73</v>
      </c>
      <c r="H540">
        <v>10</v>
      </c>
      <c r="I540">
        <v>0</v>
      </c>
      <c r="J540">
        <v>0</v>
      </c>
      <c r="K540">
        <v>0</v>
      </c>
      <c r="R540">
        <f>F540*10</f>
        <v>730</v>
      </c>
      <c r="T540">
        <f t="shared" si="142"/>
        <v>730</v>
      </c>
      <c r="U540">
        <f t="shared" si="143"/>
        <v>2.8639173769578603</v>
      </c>
    </row>
    <row r="542" spans="1:21" ht="12.75">
      <c r="A542">
        <v>16222</v>
      </c>
      <c r="B542" t="s">
        <v>113</v>
      </c>
      <c r="C542" t="s">
        <v>21</v>
      </c>
      <c r="D542" t="s">
        <v>20</v>
      </c>
      <c r="F542" s="5" t="s">
        <v>61</v>
      </c>
      <c r="H542" t="s">
        <v>61</v>
      </c>
      <c r="I542">
        <v>40</v>
      </c>
      <c r="J542">
        <v>5</v>
      </c>
      <c r="K542">
        <v>0</v>
      </c>
      <c r="R542">
        <f aca="true" t="shared" si="144" ref="R542:R548">I542*1000</f>
        <v>40000</v>
      </c>
      <c r="T542">
        <f aca="true" t="shared" si="145" ref="T542:T548">AVERAGE(R542:S542)</f>
        <v>40000</v>
      </c>
      <c r="U542">
        <f aca="true" t="shared" si="146" ref="U542:U548">LOG10(T542+1)</f>
        <v>4.602070848554296</v>
      </c>
    </row>
    <row r="543" spans="1:21" ht="12.75">
      <c r="A543">
        <v>16223</v>
      </c>
      <c r="B543" t="s">
        <v>113</v>
      </c>
      <c r="C543" t="s">
        <v>21</v>
      </c>
      <c r="D543" t="s">
        <v>20</v>
      </c>
      <c r="F543" s="5" t="s">
        <v>61</v>
      </c>
      <c r="H543" t="s">
        <v>61</v>
      </c>
      <c r="I543">
        <v>108</v>
      </c>
      <c r="J543">
        <v>13</v>
      </c>
      <c r="K543">
        <v>2</v>
      </c>
      <c r="R543">
        <f t="shared" si="144"/>
        <v>108000</v>
      </c>
      <c r="T543">
        <f t="shared" si="145"/>
        <v>108000</v>
      </c>
      <c r="U543">
        <f t="shared" si="146"/>
        <v>5.033427776713536</v>
      </c>
    </row>
    <row r="544" spans="1:21" ht="12.75">
      <c r="A544">
        <v>16224</v>
      </c>
      <c r="B544" t="s">
        <v>113</v>
      </c>
      <c r="C544" t="s">
        <v>21</v>
      </c>
      <c r="D544" t="s">
        <v>20</v>
      </c>
      <c r="F544" s="5" t="s">
        <v>61</v>
      </c>
      <c r="H544" t="s">
        <v>61</v>
      </c>
      <c r="I544">
        <v>64</v>
      </c>
      <c r="J544">
        <v>13</v>
      </c>
      <c r="K544">
        <v>1</v>
      </c>
      <c r="R544">
        <f t="shared" si="144"/>
        <v>64000</v>
      </c>
      <c r="T544">
        <f t="shared" si="145"/>
        <v>64000</v>
      </c>
      <c r="U544">
        <f t="shared" si="146"/>
        <v>4.806186759782153</v>
      </c>
    </row>
    <row r="545" spans="1:21" ht="12.75">
      <c r="A545">
        <v>16225</v>
      </c>
      <c r="B545" t="s">
        <v>113</v>
      </c>
      <c r="C545" t="s">
        <v>21</v>
      </c>
      <c r="D545" t="s">
        <v>20</v>
      </c>
      <c r="F545" s="5" t="s">
        <v>61</v>
      </c>
      <c r="H545" t="s">
        <v>61</v>
      </c>
      <c r="I545">
        <v>84</v>
      </c>
      <c r="J545">
        <v>11</v>
      </c>
      <c r="K545">
        <v>1</v>
      </c>
      <c r="R545">
        <f t="shared" si="144"/>
        <v>84000</v>
      </c>
      <c r="T545">
        <f t="shared" si="145"/>
        <v>84000</v>
      </c>
      <c r="U545">
        <f t="shared" si="146"/>
        <v>4.924284456203511</v>
      </c>
    </row>
    <row r="546" spans="1:21" ht="12.75">
      <c r="A546">
        <v>16226</v>
      </c>
      <c r="B546" t="s">
        <v>113</v>
      </c>
      <c r="C546" t="s">
        <v>21</v>
      </c>
      <c r="D546" t="s">
        <v>20</v>
      </c>
      <c r="F546" s="5" t="s">
        <v>61</v>
      </c>
      <c r="H546" t="s">
        <v>61</v>
      </c>
      <c r="I546">
        <v>73</v>
      </c>
      <c r="J546">
        <v>12</v>
      </c>
      <c r="K546">
        <v>1</v>
      </c>
      <c r="R546">
        <f t="shared" si="144"/>
        <v>73000</v>
      </c>
      <c r="T546">
        <f t="shared" si="145"/>
        <v>73000</v>
      </c>
      <c r="U546">
        <f t="shared" si="146"/>
        <v>4.863328809319186</v>
      </c>
    </row>
    <row r="547" spans="1:21" ht="12.75">
      <c r="A547">
        <v>16227</v>
      </c>
      <c r="B547" t="s">
        <v>113</v>
      </c>
      <c r="C547" t="s">
        <v>21</v>
      </c>
      <c r="D547" t="s">
        <v>20</v>
      </c>
      <c r="F547" s="5" t="s">
        <v>61</v>
      </c>
      <c r="H547" t="s">
        <v>61</v>
      </c>
      <c r="I547">
        <v>46</v>
      </c>
      <c r="J547">
        <v>7</v>
      </c>
      <c r="K547">
        <v>0</v>
      </c>
      <c r="R547">
        <f t="shared" si="144"/>
        <v>46000</v>
      </c>
      <c r="T547">
        <f t="shared" si="145"/>
        <v>46000</v>
      </c>
      <c r="U547">
        <f t="shared" si="146"/>
        <v>4.662767272763343</v>
      </c>
    </row>
    <row r="548" spans="1:21" ht="12.75">
      <c r="A548">
        <v>16228</v>
      </c>
      <c r="B548" t="s">
        <v>113</v>
      </c>
      <c r="C548" t="s">
        <v>21</v>
      </c>
      <c r="D548" t="s">
        <v>20</v>
      </c>
      <c r="F548" s="5" t="s">
        <v>61</v>
      </c>
      <c r="H548" t="s">
        <v>61</v>
      </c>
      <c r="I548">
        <v>64</v>
      </c>
      <c r="J548">
        <v>12</v>
      </c>
      <c r="K548">
        <v>0</v>
      </c>
      <c r="R548">
        <f t="shared" si="144"/>
        <v>64000</v>
      </c>
      <c r="T548">
        <f t="shared" si="145"/>
        <v>64000</v>
      </c>
      <c r="U548">
        <f t="shared" si="146"/>
        <v>4.806186759782153</v>
      </c>
    </row>
    <row r="550" spans="1:21" ht="12.75">
      <c r="A550">
        <v>16229</v>
      </c>
      <c r="B550" t="s">
        <v>113</v>
      </c>
      <c r="C550" t="s">
        <v>22</v>
      </c>
      <c r="D550" t="s">
        <v>73</v>
      </c>
      <c r="F550" s="5">
        <v>0</v>
      </c>
      <c r="H550">
        <v>0</v>
      </c>
      <c r="I550">
        <v>0</v>
      </c>
      <c r="J550">
        <v>0</v>
      </c>
      <c r="K550">
        <v>0</v>
      </c>
      <c r="R550">
        <f>F550*10</f>
        <v>0</v>
      </c>
      <c r="T550">
        <f>AVERAGE(R550:S550)</f>
        <v>0</v>
      </c>
      <c r="U550">
        <f>LOG10(T550+1)</f>
        <v>0</v>
      </c>
    </row>
    <row r="551" spans="1:21" ht="12.75">
      <c r="A551">
        <v>16230</v>
      </c>
      <c r="B551" t="s">
        <v>113</v>
      </c>
      <c r="C551" t="s">
        <v>22</v>
      </c>
      <c r="D551" t="s">
        <v>73</v>
      </c>
      <c r="F551" s="5">
        <v>0</v>
      </c>
      <c r="H551">
        <v>0</v>
      </c>
      <c r="I551">
        <v>0</v>
      </c>
      <c r="J551">
        <v>0</v>
      </c>
      <c r="K551">
        <v>0</v>
      </c>
      <c r="R551">
        <f>F551*10</f>
        <v>0</v>
      </c>
      <c r="T551">
        <f>AVERAGE(R551:S551)</f>
        <v>0</v>
      </c>
      <c r="U551">
        <f>LOG10(T551+1)</f>
        <v>0</v>
      </c>
    </row>
    <row r="553" spans="1:21" ht="12.75">
      <c r="A553">
        <v>16231</v>
      </c>
      <c r="B553" t="s">
        <v>113</v>
      </c>
      <c r="C553" t="s">
        <v>22</v>
      </c>
      <c r="D553" t="s">
        <v>18</v>
      </c>
      <c r="F553" s="5">
        <v>0</v>
      </c>
      <c r="H553">
        <v>1</v>
      </c>
      <c r="I553">
        <v>0</v>
      </c>
      <c r="J553">
        <v>0</v>
      </c>
      <c r="K553">
        <v>0</v>
      </c>
      <c r="R553">
        <f>H553*100</f>
        <v>100</v>
      </c>
      <c r="T553">
        <f aca="true" t="shared" si="147" ref="T553:T559">AVERAGE(R553:S553)</f>
        <v>100</v>
      </c>
      <c r="U553">
        <f aca="true" t="shared" si="148" ref="U553:U559">LOG10(T553+1)</f>
        <v>2.0043213737826426</v>
      </c>
    </row>
    <row r="554" spans="1:21" ht="12.75">
      <c r="A554">
        <v>16232</v>
      </c>
      <c r="B554" t="s">
        <v>113</v>
      </c>
      <c r="C554" t="s">
        <v>22</v>
      </c>
      <c r="D554" t="s">
        <v>18</v>
      </c>
      <c r="F554" s="5">
        <v>0</v>
      </c>
      <c r="H554">
        <v>0</v>
      </c>
      <c r="I554">
        <v>0</v>
      </c>
      <c r="J554">
        <v>0</v>
      </c>
      <c r="K554">
        <v>0</v>
      </c>
      <c r="R554">
        <f aca="true" t="shared" si="149" ref="R554:R559">F554*10</f>
        <v>0</v>
      </c>
      <c r="T554">
        <f t="shared" si="147"/>
        <v>0</v>
      </c>
      <c r="U554">
        <f t="shared" si="148"/>
        <v>0</v>
      </c>
    </row>
    <row r="555" spans="1:21" ht="12.75">
      <c r="A555">
        <v>16233</v>
      </c>
      <c r="B555" t="s">
        <v>113</v>
      </c>
      <c r="C555" t="s">
        <v>22</v>
      </c>
      <c r="D555" t="s">
        <v>18</v>
      </c>
      <c r="F555" s="5">
        <v>0</v>
      </c>
      <c r="H555">
        <v>0</v>
      </c>
      <c r="I555">
        <v>0</v>
      </c>
      <c r="J555">
        <v>0</v>
      </c>
      <c r="K555">
        <v>0</v>
      </c>
      <c r="R555">
        <f t="shared" si="149"/>
        <v>0</v>
      </c>
      <c r="T555">
        <f t="shared" si="147"/>
        <v>0</v>
      </c>
      <c r="U555">
        <f t="shared" si="148"/>
        <v>0</v>
      </c>
    </row>
    <row r="556" spans="1:21" ht="12.75">
      <c r="A556">
        <v>16234</v>
      </c>
      <c r="B556" t="s">
        <v>113</v>
      </c>
      <c r="C556" t="s">
        <v>22</v>
      </c>
      <c r="D556" t="s">
        <v>18</v>
      </c>
      <c r="F556" s="5">
        <v>0</v>
      </c>
      <c r="H556">
        <v>0</v>
      </c>
      <c r="I556">
        <v>0</v>
      </c>
      <c r="J556">
        <v>0</v>
      </c>
      <c r="K556">
        <v>0</v>
      </c>
      <c r="R556">
        <f t="shared" si="149"/>
        <v>0</v>
      </c>
      <c r="T556">
        <f t="shared" si="147"/>
        <v>0</v>
      </c>
      <c r="U556">
        <f t="shared" si="148"/>
        <v>0</v>
      </c>
    </row>
    <row r="557" spans="1:21" ht="12.75">
      <c r="A557">
        <v>16235</v>
      </c>
      <c r="B557" t="s">
        <v>113</v>
      </c>
      <c r="C557" t="s">
        <v>22</v>
      </c>
      <c r="D557" t="s">
        <v>18</v>
      </c>
      <c r="F557" s="5">
        <v>0</v>
      </c>
      <c r="H557">
        <v>0</v>
      </c>
      <c r="I557">
        <v>0</v>
      </c>
      <c r="J557">
        <v>0</v>
      </c>
      <c r="K557">
        <v>0</v>
      </c>
      <c r="R557">
        <f t="shared" si="149"/>
        <v>0</v>
      </c>
      <c r="T557">
        <f t="shared" si="147"/>
        <v>0</v>
      </c>
      <c r="U557">
        <f t="shared" si="148"/>
        <v>0</v>
      </c>
    </row>
    <row r="558" spans="1:21" ht="12.75">
      <c r="A558">
        <v>16236</v>
      </c>
      <c r="B558" t="s">
        <v>113</v>
      </c>
      <c r="C558" t="s">
        <v>22</v>
      </c>
      <c r="D558" t="s">
        <v>18</v>
      </c>
      <c r="F558" s="5">
        <v>34</v>
      </c>
      <c r="H558">
        <v>7</v>
      </c>
      <c r="I558">
        <v>0</v>
      </c>
      <c r="J558">
        <v>0</v>
      </c>
      <c r="K558">
        <v>0</v>
      </c>
      <c r="R558">
        <f t="shared" si="149"/>
        <v>340</v>
      </c>
      <c r="T558">
        <f t="shared" si="147"/>
        <v>340</v>
      </c>
      <c r="U558">
        <f t="shared" si="148"/>
        <v>2.5327543789924976</v>
      </c>
    </row>
    <row r="559" spans="1:21" ht="12.75">
      <c r="A559">
        <v>16237</v>
      </c>
      <c r="B559" t="s">
        <v>113</v>
      </c>
      <c r="C559" t="s">
        <v>22</v>
      </c>
      <c r="D559" t="s">
        <v>18</v>
      </c>
      <c r="F559" s="5">
        <v>0</v>
      </c>
      <c r="H559">
        <v>0</v>
      </c>
      <c r="I559">
        <v>0</v>
      </c>
      <c r="J559">
        <v>0</v>
      </c>
      <c r="K559">
        <v>0</v>
      </c>
      <c r="R559">
        <f t="shared" si="149"/>
        <v>0</v>
      </c>
      <c r="T559">
        <f t="shared" si="147"/>
        <v>0</v>
      </c>
      <c r="U559">
        <f t="shared" si="148"/>
        <v>0</v>
      </c>
    </row>
    <row r="561" spans="1:21" ht="12.75">
      <c r="A561">
        <v>16238</v>
      </c>
      <c r="B561" t="s">
        <v>113</v>
      </c>
      <c r="C561" t="s">
        <v>22</v>
      </c>
      <c r="D561" t="s">
        <v>19</v>
      </c>
      <c r="F561" s="5" t="s">
        <v>61</v>
      </c>
      <c r="H561" t="s">
        <v>61</v>
      </c>
      <c r="I561">
        <v>149</v>
      </c>
      <c r="J561">
        <v>18</v>
      </c>
      <c r="K561">
        <v>3</v>
      </c>
      <c r="M561">
        <v>3</v>
      </c>
      <c r="N561">
        <v>0</v>
      </c>
      <c r="O561">
        <v>0</v>
      </c>
      <c r="P561">
        <v>0</v>
      </c>
      <c r="R561">
        <f>J561*10000</f>
        <v>180000</v>
      </c>
      <c r="T561">
        <f aca="true" t="shared" si="150" ref="T561:T567">AVERAGE(R561:S561)</f>
        <v>180000</v>
      </c>
      <c r="U561">
        <f aca="true" t="shared" si="151" ref="U561:U567">LOG10(T561+1)</f>
        <v>5.2552749178437255</v>
      </c>
    </row>
    <row r="562" spans="1:21" ht="12.75">
      <c r="A562">
        <v>16239</v>
      </c>
      <c r="B562" t="s">
        <v>113</v>
      </c>
      <c r="C562" t="s">
        <v>22</v>
      </c>
      <c r="D562" t="s">
        <v>19</v>
      </c>
      <c r="F562" s="5">
        <v>0</v>
      </c>
      <c r="H562">
        <v>0</v>
      </c>
      <c r="I562">
        <v>0</v>
      </c>
      <c r="J562">
        <v>0</v>
      </c>
      <c r="K562">
        <v>0</v>
      </c>
      <c r="M562">
        <v>0</v>
      </c>
      <c r="N562">
        <v>0</v>
      </c>
      <c r="O562">
        <v>0</v>
      </c>
      <c r="P562">
        <v>0</v>
      </c>
      <c r="R562">
        <f>F562*10</f>
        <v>0</v>
      </c>
      <c r="T562">
        <f t="shared" si="150"/>
        <v>0</v>
      </c>
      <c r="U562">
        <f t="shared" si="151"/>
        <v>0</v>
      </c>
    </row>
    <row r="563" spans="1:21" ht="12.75">
      <c r="A563">
        <v>16240</v>
      </c>
      <c r="B563" t="s">
        <v>113</v>
      </c>
      <c r="C563" t="s">
        <v>22</v>
      </c>
      <c r="D563" t="s">
        <v>19</v>
      </c>
      <c r="F563" s="5">
        <v>0</v>
      </c>
      <c r="H563">
        <v>0</v>
      </c>
      <c r="I563">
        <v>0</v>
      </c>
      <c r="J563">
        <v>0</v>
      </c>
      <c r="K563">
        <v>0</v>
      </c>
      <c r="M563">
        <v>2</v>
      </c>
      <c r="N563">
        <v>0</v>
      </c>
      <c r="O563">
        <v>0</v>
      </c>
      <c r="P563">
        <v>0</v>
      </c>
      <c r="R563">
        <f>F563*10</f>
        <v>0</v>
      </c>
      <c r="T563">
        <f t="shared" si="150"/>
        <v>0</v>
      </c>
      <c r="U563">
        <f t="shared" si="151"/>
        <v>0</v>
      </c>
    </row>
    <row r="564" spans="1:21" ht="12.75">
      <c r="A564">
        <v>16241</v>
      </c>
      <c r="B564" t="s">
        <v>113</v>
      </c>
      <c r="C564" t="s">
        <v>22</v>
      </c>
      <c r="D564" t="s">
        <v>19</v>
      </c>
      <c r="F564" s="5">
        <v>0</v>
      </c>
      <c r="H564">
        <v>0</v>
      </c>
      <c r="I564">
        <v>0</v>
      </c>
      <c r="J564">
        <v>0</v>
      </c>
      <c r="K564">
        <v>0</v>
      </c>
      <c r="M564">
        <v>0</v>
      </c>
      <c r="N564">
        <v>0</v>
      </c>
      <c r="O564">
        <v>0</v>
      </c>
      <c r="P564">
        <v>0</v>
      </c>
      <c r="R564">
        <f>F564*10</f>
        <v>0</v>
      </c>
      <c r="T564">
        <f t="shared" si="150"/>
        <v>0</v>
      </c>
      <c r="U564">
        <f t="shared" si="151"/>
        <v>0</v>
      </c>
    </row>
    <row r="565" spans="1:21" ht="12.75">
      <c r="A565">
        <v>16242</v>
      </c>
      <c r="B565" t="s">
        <v>113</v>
      </c>
      <c r="C565" t="s">
        <v>22</v>
      </c>
      <c r="D565" t="s">
        <v>19</v>
      </c>
      <c r="F565" s="5">
        <v>0</v>
      </c>
      <c r="H565">
        <v>1</v>
      </c>
      <c r="I565">
        <v>0</v>
      </c>
      <c r="J565">
        <v>0</v>
      </c>
      <c r="K565">
        <v>0</v>
      </c>
      <c r="M565">
        <v>0</v>
      </c>
      <c r="N565">
        <v>0</v>
      </c>
      <c r="O565">
        <v>0</v>
      </c>
      <c r="P565">
        <v>0</v>
      </c>
      <c r="R565">
        <f>F565*10</f>
        <v>0</v>
      </c>
      <c r="T565">
        <f t="shared" si="150"/>
        <v>0</v>
      </c>
      <c r="U565">
        <f t="shared" si="151"/>
        <v>0</v>
      </c>
    </row>
    <row r="566" spans="1:21" ht="12.75">
      <c r="A566">
        <v>16243</v>
      </c>
      <c r="B566" t="s">
        <v>113</v>
      </c>
      <c r="C566" t="s">
        <v>22</v>
      </c>
      <c r="D566" t="s">
        <v>19</v>
      </c>
      <c r="F566" s="5">
        <v>23</v>
      </c>
      <c r="H566">
        <v>1</v>
      </c>
      <c r="I566">
        <v>1</v>
      </c>
      <c r="J566">
        <v>0</v>
      </c>
      <c r="K566">
        <v>0</v>
      </c>
      <c r="M566">
        <v>0</v>
      </c>
      <c r="N566">
        <v>0</v>
      </c>
      <c r="O566">
        <v>0</v>
      </c>
      <c r="P566">
        <v>0</v>
      </c>
      <c r="R566">
        <f>F566*10</f>
        <v>230</v>
      </c>
      <c r="T566">
        <f t="shared" si="150"/>
        <v>230</v>
      </c>
      <c r="U566">
        <f t="shared" si="151"/>
        <v>2.3636119798921444</v>
      </c>
    </row>
    <row r="567" spans="1:21" ht="12.75">
      <c r="A567">
        <v>16244</v>
      </c>
      <c r="B567" t="s">
        <v>113</v>
      </c>
      <c r="C567" t="s">
        <v>22</v>
      </c>
      <c r="D567" t="s">
        <v>19</v>
      </c>
      <c r="F567" s="5" t="s">
        <v>61</v>
      </c>
      <c r="H567" t="s">
        <v>61</v>
      </c>
      <c r="I567" t="s">
        <v>61</v>
      </c>
      <c r="J567" t="s">
        <v>61</v>
      </c>
      <c r="K567" t="s">
        <v>61</v>
      </c>
      <c r="M567" t="s">
        <v>61</v>
      </c>
      <c r="N567" t="s">
        <v>61</v>
      </c>
      <c r="O567">
        <v>45</v>
      </c>
      <c r="P567">
        <v>7</v>
      </c>
      <c r="R567">
        <f>O567*10^7</f>
        <v>450000000</v>
      </c>
      <c r="T567">
        <f t="shared" si="150"/>
        <v>450000000</v>
      </c>
      <c r="U567">
        <f t="shared" si="151"/>
        <v>8.653212514740442</v>
      </c>
    </row>
    <row r="569" spans="1:21" ht="12.75">
      <c r="A569">
        <v>16245</v>
      </c>
      <c r="B569" t="s">
        <v>113</v>
      </c>
      <c r="C569" t="s">
        <v>22</v>
      </c>
      <c r="D569" t="s">
        <v>20</v>
      </c>
      <c r="F569" s="5" t="s">
        <v>61</v>
      </c>
      <c r="H569" t="s">
        <v>61</v>
      </c>
      <c r="I569" t="s">
        <v>61</v>
      </c>
      <c r="J569" t="s">
        <v>61</v>
      </c>
      <c r="K569" t="s">
        <v>61</v>
      </c>
      <c r="M569" t="s">
        <v>61</v>
      </c>
      <c r="N569">
        <v>23</v>
      </c>
      <c r="O569">
        <v>2</v>
      </c>
      <c r="P569">
        <v>0</v>
      </c>
      <c r="R569">
        <f>N569*10^6</f>
        <v>23000000</v>
      </c>
      <c r="T569">
        <f aca="true" t="shared" si="152" ref="T569:T575">AVERAGE(R569:S569)</f>
        <v>23000000</v>
      </c>
      <c r="U569">
        <f aca="true" t="shared" si="153" ref="U569:U575">LOG10(T569+1)</f>
        <v>7.361727854899962</v>
      </c>
    </row>
    <row r="570" spans="1:21" ht="12.75">
      <c r="A570">
        <v>16246</v>
      </c>
      <c r="B570" t="s">
        <v>113</v>
      </c>
      <c r="C570" t="s">
        <v>22</v>
      </c>
      <c r="D570" t="s">
        <v>20</v>
      </c>
      <c r="F570" s="5" t="s">
        <v>61</v>
      </c>
      <c r="H570" t="s">
        <v>61</v>
      </c>
      <c r="I570">
        <v>120</v>
      </c>
      <c r="J570">
        <v>15</v>
      </c>
      <c r="K570">
        <v>1</v>
      </c>
      <c r="M570">
        <v>1</v>
      </c>
      <c r="N570">
        <v>1</v>
      </c>
      <c r="O570">
        <v>0</v>
      </c>
      <c r="P570">
        <v>0</v>
      </c>
      <c r="R570">
        <f>J570*10^4</f>
        <v>150000</v>
      </c>
      <c r="T570">
        <f t="shared" si="152"/>
        <v>150000</v>
      </c>
      <c r="U570">
        <f t="shared" si="153"/>
        <v>5.176094154342576</v>
      </c>
    </row>
    <row r="571" spans="1:21" ht="12.75">
      <c r="A571">
        <v>16247</v>
      </c>
      <c r="B571" t="s">
        <v>113</v>
      </c>
      <c r="C571" t="s">
        <v>22</v>
      </c>
      <c r="D571" t="s">
        <v>20</v>
      </c>
      <c r="F571" s="5" t="s">
        <v>61</v>
      </c>
      <c r="H571" t="s">
        <v>61</v>
      </c>
      <c r="I571">
        <v>92</v>
      </c>
      <c r="J571">
        <v>13</v>
      </c>
      <c r="K571">
        <v>1</v>
      </c>
      <c r="M571">
        <v>1</v>
      </c>
      <c r="N571">
        <v>0</v>
      </c>
      <c r="O571">
        <v>0</v>
      </c>
      <c r="P571">
        <v>0</v>
      </c>
      <c r="R571">
        <f>J571*10^4</f>
        <v>130000</v>
      </c>
      <c r="T571">
        <f t="shared" si="152"/>
        <v>130000</v>
      </c>
      <c r="U571">
        <f t="shared" si="153"/>
        <v>5.113946693020772</v>
      </c>
    </row>
    <row r="572" spans="1:21" ht="12.75">
      <c r="A572">
        <v>16248</v>
      </c>
      <c r="B572" t="s">
        <v>113</v>
      </c>
      <c r="C572" t="s">
        <v>22</v>
      </c>
      <c r="D572" t="s">
        <v>20</v>
      </c>
      <c r="F572" s="5" t="s">
        <v>61</v>
      </c>
      <c r="H572" t="s">
        <v>61</v>
      </c>
      <c r="I572" t="s">
        <v>61</v>
      </c>
      <c r="J572" t="s">
        <v>61</v>
      </c>
      <c r="K572" t="s">
        <v>61</v>
      </c>
      <c r="M572" t="s">
        <v>61</v>
      </c>
      <c r="N572">
        <v>112</v>
      </c>
      <c r="O572">
        <v>28</v>
      </c>
      <c r="P572">
        <v>3</v>
      </c>
      <c r="R572">
        <f>O572*10^7</f>
        <v>280000000</v>
      </c>
      <c r="T572">
        <f t="shared" si="152"/>
        <v>280000000</v>
      </c>
      <c r="U572">
        <f t="shared" si="153"/>
        <v>8.44715803289327</v>
      </c>
    </row>
    <row r="573" spans="1:21" ht="12.75">
      <c r="A573">
        <v>16249</v>
      </c>
      <c r="B573" t="s">
        <v>113</v>
      </c>
      <c r="C573" t="s">
        <v>22</v>
      </c>
      <c r="D573" t="s">
        <v>20</v>
      </c>
      <c r="F573" s="5" t="s">
        <v>61</v>
      </c>
      <c r="H573" t="s">
        <v>61</v>
      </c>
      <c r="I573" t="s">
        <v>61</v>
      </c>
      <c r="J573" t="s">
        <v>61</v>
      </c>
      <c r="K573" t="s">
        <v>61</v>
      </c>
      <c r="M573" t="s">
        <v>61</v>
      </c>
      <c r="N573" t="s">
        <v>61</v>
      </c>
      <c r="O573">
        <v>33</v>
      </c>
      <c r="P573">
        <v>3</v>
      </c>
      <c r="R573">
        <f>O573*10^7</f>
        <v>330000000</v>
      </c>
      <c r="T573">
        <f t="shared" si="152"/>
        <v>330000000</v>
      </c>
      <c r="U573">
        <f t="shared" si="153"/>
        <v>8.518513941193932</v>
      </c>
    </row>
    <row r="574" spans="1:21" ht="12.75">
      <c r="A574">
        <v>16250</v>
      </c>
      <c r="B574" t="s">
        <v>113</v>
      </c>
      <c r="C574" t="s">
        <v>22</v>
      </c>
      <c r="D574" t="s">
        <v>20</v>
      </c>
      <c r="F574" s="5" t="s">
        <v>61</v>
      </c>
      <c r="H574" t="s">
        <v>61</v>
      </c>
      <c r="I574" t="s">
        <v>61</v>
      </c>
      <c r="J574" t="s">
        <v>61</v>
      </c>
      <c r="K574" t="s">
        <v>61</v>
      </c>
      <c r="M574" t="s">
        <v>61</v>
      </c>
      <c r="N574" t="s">
        <v>61</v>
      </c>
      <c r="O574">
        <v>44</v>
      </c>
      <c r="P574">
        <v>3</v>
      </c>
      <c r="R574">
        <f>O574*10^7</f>
        <v>440000000</v>
      </c>
      <c r="T574">
        <f t="shared" si="152"/>
        <v>440000000</v>
      </c>
      <c r="U574">
        <f t="shared" si="153"/>
        <v>8.64345267747322</v>
      </c>
    </row>
    <row r="575" spans="1:21" ht="12.75">
      <c r="A575">
        <v>16251</v>
      </c>
      <c r="B575" t="s">
        <v>113</v>
      </c>
      <c r="C575" t="s">
        <v>22</v>
      </c>
      <c r="D575" t="s">
        <v>20</v>
      </c>
      <c r="F575" s="5" t="s">
        <v>61</v>
      </c>
      <c r="H575" t="s">
        <v>61</v>
      </c>
      <c r="I575">
        <v>38</v>
      </c>
      <c r="J575">
        <v>4</v>
      </c>
      <c r="K575">
        <v>2</v>
      </c>
      <c r="M575">
        <v>3</v>
      </c>
      <c r="N575">
        <v>1</v>
      </c>
      <c r="O575">
        <v>0</v>
      </c>
      <c r="P575">
        <v>0</v>
      </c>
      <c r="R575">
        <f>I575*1000</f>
        <v>38000</v>
      </c>
      <c r="T575">
        <f t="shared" si="152"/>
        <v>38000</v>
      </c>
      <c r="U575">
        <f t="shared" si="153"/>
        <v>4.579795025268589</v>
      </c>
    </row>
    <row r="577" spans="1:21" ht="12.75">
      <c r="A577">
        <v>16297</v>
      </c>
      <c r="B577" t="s">
        <v>115</v>
      </c>
      <c r="C577" t="s">
        <v>15</v>
      </c>
      <c r="D577" t="s">
        <v>73</v>
      </c>
      <c r="F577" s="5">
        <v>0</v>
      </c>
      <c r="H577">
        <v>0</v>
      </c>
      <c r="I577">
        <v>0</v>
      </c>
      <c r="J577">
        <v>0</v>
      </c>
      <c r="K577">
        <v>0</v>
      </c>
      <c r="M577">
        <v>0</v>
      </c>
      <c r="N577">
        <v>0</v>
      </c>
      <c r="O577">
        <v>0</v>
      </c>
      <c r="P577">
        <v>0</v>
      </c>
      <c r="R577">
        <f aca="true" t="shared" si="154" ref="R577:R595">F577*10</f>
        <v>0</v>
      </c>
      <c r="T577">
        <f>AVERAGE(R577:S577)</f>
        <v>0</v>
      </c>
      <c r="U577">
        <f>LOG10(T577+1)</f>
        <v>0</v>
      </c>
    </row>
    <row r="578" spans="1:21" ht="12.75">
      <c r="A578">
        <v>16298</v>
      </c>
      <c r="B578" t="s">
        <v>115</v>
      </c>
      <c r="C578" t="s">
        <v>15</v>
      </c>
      <c r="D578" t="s">
        <v>73</v>
      </c>
      <c r="F578" s="5">
        <v>0</v>
      </c>
      <c r="H578">
        <v>0</v>
      </c>
      <c r="I578">
        <v>0</v>
      </c>
      <c r="J578">
        <v>0</v>
      </c>
      <c r="K578">
        <v>0</v>
      </c>
      <c r="M578">
        <v>0</v>
      </c>
      <c r="N578">
        <v>0</v>
      </c>
      <c r="O578">
        <v>0</v>
      </c>
      <c r="P578">
        <v>0</v>
      </c>
      <c r="R578">
        <f t="shared" si="154"/>
        <v>0</v>
      </c>
      <c r="T578">
        <f>AVERAGE(R578:S578)</f>
        <v>0</v>
      </c>
      <c r="U578">
        <f>LOG10(T578+1)</f>
        <v>0</v>
      </c>
    </row>
    <row r="579" spans="1:21" ht="12.75">
      <c r="A579">
        <v>16299</v>
      </c>
      <c r="B579" t="s">
        <v>115</v>
      </c>
      <c r="C579" t="s">
        <v>15</v>
      </c>
      <c r="D579" t="s">
        <v>73</v>
      </c>
      <c r="F579" s="5">
        <v>0</v>
      </c>
      <c r="H579">
        <v>0</v>
      </c>
      <c r="I579">
        <v>0</v>
      </c>
      <c r="J579">
        <v>0</v>
      </c>
      <c r="K579">
        <v>0</v>
      </c>
      <c r="M579">
        <v>0</v>
      </c>
      <c r="N579">
        <v>0</v>
      </c>
      <c r="O579">
        <v>0</v>
      </c>
      <c r="P579">
        <v>0</v>
      </c>
      <c r="R579">
        <f t="shared" si="154"/>
        <v>0</v>
      </c>
      <c r="T579">
        <f>AVERAGE(R579:S579)</f>
        <v>0</v>
      </c>
      <c r="U579">
        <f>LOG10(T579+1)</f>
        <v>0</v>
      </c>
    </row>
    <row r="581" spans="1:21" ht="12.75">
      <c r="A581">
        <v>16300</v>
      </c>
      <c r="B581" t="s">
        <v>115</v>
      </c>
      <c r="C581" t="s">
        <v>15</v>
      </c>
      <c r="D581" t="s">
        <v>18</v>
      </c>
      <c r="F581" s="5">
        <v>1</v>
      </c>
      <c r="H581" s="5">
        <v>0</v>
      </c>
      <c r="I581" s="5">
        <v>0</v>
      </c>
      <c r="J581" s="5">
        <v>0</v>
      </c>
      <c r="K581" s="5">
        <v>0</v>
      </c>
      <c r="R581">
        <f t="shared" si="154"/>
        <v>10</v>
      </c>
      <c r="T581">
        <f aca="true" t="shared" si="155" ref="T581:T587">AVERAGE(R581:S581)</f>
        <v>10</v>
      </c>
      <c r="U581">
        <f aca="true" t="shared" si="156" ref="U581:U587">LOG10(T581+1)</f>
        <v>1.0413926851582251</v>
      </c>
    </row>
    <row r="582" spans="1:21" ht="12.75">
      <c r="A582">
        <v>16301</v>
      </c>
      <c r="B582" t="s">
        <v>115</v>
      </c>
      <c r="C582" t="s">
        <v>15</v>
      </c>
      <c r="D582" t="s">
        <v>18</v>
      </c>
      <c r="F582" s="5">
        <v>0</v>
      </c>
      <c r="H582" s="5">
        <v>0</v>
      </c>
      <c r="I582" s="5">
        <v>0</v>
      </c>
      <c r="J582" s="5">
        <v>0</v>
      </c>
      <c r="K582" s="5">
        <v>0</v>
      </c>
      <c r="R582">
        <f t="shared" si="154"/>
        <v>0</v>
      </c>
      <c r="T582">
        <f t="shared" si="155"/>
        <v>0</v>
      </c>
      <c r="U582">
        <f t="shared" si="156"/>
        <v>0</v>
      </c>
    </row>
    <row r="583" spans="1:21" ht="12.75">
      <c r="A583">
        <v>16302</v>
      </c>
      <c r="B583" t="s">
        <v>115</v>
      </c>
      <c r="C583" t="s">
        <v>15</v>
      </c>
      <c r="D583" t="s">
        <v>18</v>
      </c>
      <c r="F583" s="5">
        <v>0</v>
      </c>
      <c r="H583" s="5">
        <v>0</v>
      </c>
      <c r="I583" s="5">
        <v>0</v>
      </c>
      <c r="J583" s="5">
        <v>0</v>
      </c>
      <c r="K583" s="5">
        <v>0</v>
      </c>
      <c r="R583">
        <f t="shared" si="154"/>
        <v>0</v>
      </c>
      <c r="T583">
        <f t="shared" si="155"/>
        <v>0</v>
      </c>
      <c r="U583">
        <f t="shared" si="156"/>
        <v>0</v>
      </c>
    </row>
    <row r="584" spans="1:21" ht="12.75">
      <c r="A584">
        <v>16303</v>
      </c>
      <c r="B584" t="s">
        <v>115</v>
      </c>
      <c r="C584" t="s">
        <v>15</v>
      </c>
      <c r="D584" t="s">
        <v>18</v>
      </c>
      <c r="F584" s="5">
        <v>1</v>
      </c>
      <c r="H584" s="5">
        <v>0</v>
      </c>
      <c r="I584" s="5">
        <v>0</v>
      </c>
      <c r="J584" s="5">
        <v>0</v>
      </c>
      <c r="K584" s="5">
        <v>0</v>
      </c>
      <c r="R584">
        <f t="shared" si="154"/>
        <v>10</v>
      </c>
      <c r="T584">
        <f t="shared" si="155"/>
        <v>10</v>
      </c>
      <c r="U584">
        <f t="shared" si="156"/>
        <v>1.0413926851582251</v>
      </c>
    </row>
    <row r="585" spans="1:21" ht="12.75">
      <c r="A585">
        <v>16304</v>
      </c>
      <c r="B585" t="s">
        <v>115</v>
      </c>
      <c r="C585" t="s">
        <v>15</v>
      </c>
      <c r="D585" t="s">
        <v>18</v>
      </c>
      <c r="F585" s="5">
        <v>1</v>
      </c>
      <c r="H585" s="5">
        <v>0</v>
      </c>
      <c r="I585" s="5">
        <v>0</v>
      </c>
      <c r="J585" s="5">
        <v>0</v>
      </c>
      <c r="K585" s="5">
        <v>0</v>
      </c>
      <c r="R585">
        <f t="shared" si="154"/>
        <v>10</v>
      </c>
      <c r="T585">
        <f t="shared" si="155"/>
        <v>10</v>
      </c>
      <c r="U585">
        <f t="shared" si="156"/>
        <v>1.0413926851582251</v>
      </c>
    </row>
    <row r="586" spans="1:21" ht="12.75">
      <c r="A586">
        <v>16305</v>
      </c>
      <c r="B586" t="s">
        <v>115</v>
      </c>
      <c r="C586" t="s">
        <v>15</v>
      </c>
      <c r="D586" t="s">
        <v>18</v>
      </c>
      <c r="F586" s="5">
        <v>0</v>
      </c>
      <c r="H586" s="5">
        <v>0</v>
      </c>
      <c r="I586" s="5">
        <v>0</v>
      </c>
      <c r="J586" s="5">
        <v>0</v>
      </c>
      <c r="K586" s="5">
        <v>0</v>
      </c>
      <c r="R586">
        <f t="shared" si="154"/>
        <v>0</v>
      </c>
      <c r="T586">
        <f t="shared" si="155"/>
        <v>0</v>
      </c>
      <c r="U586">
        <f t="shared" si="156"/>
        <v>0</v>
      </c>
    </row>
    <row r="587" spans="1:21" ht="12.75">
      <c r="A587">
        <v>16306</v>
      </c>
      <c r="B587" t="s">
        <v>115</v>
      </c>
      <c r="C587" t="s">
        <v>15</v>
      </c>
      <c r="D587" t="s">
        <v>18</v>
      </c>
      <c r="F587" s="5">
        <v>0</v>
      </c>
      <c r="H587" s="5">
        <v>0</v>
      </c>
      <c r="I587" s="5">
        <v>0</v>
      </c>
      <c r="J587" s="5">
        <v>0</v>
      </c>
      <c r="K587" s="5">
        <v>0</v>
      </c>
      <c r="R587">
        <f t="shared" si="154"/>
        <v>0</v>
      </c>
      <c r="T587">
        <f t="shared" si="155"/>
        <v>0</v>
      </c>
      <c r="U587">
        <f t="shared" si="156"/>
        <v>0</v>
      </c>
    </row>
    <row r="589" spans="1:21" ht="12.75">
      <c r="A589">
        <v>16307</v>
      </c>
      <c r="B589" t="s">
        <v>115</v>
      </c>
      <c r="C589" t="s">
        <v>15</v>
      </c>
      <c r="D589" t="s">
        <v>19</v>
      </c>
      <c r="F589" s="5">
        <v>1</v>
      </c>
      <c r="H589" s="5">
        <v>0</v>
      </c>
      <c r="I589" s="5">
        <v>0</v>
      </c>
      <c r="J589" s="5">
        <v>0</v>
      </c>
      <c r="K589" s="5">
        <v>0</v>
      </c>
      <c r="R589">
        <f t="shared" si="154"/>
        <v>10</v>
      </c>
      <c r="T589">
        <f aca="true" t="shared" si="157" ref="T589:T595">AVERAGE(R589:S589)</f>
        <v>10</v>
      </c>
      <c r="U589">
        <f aca="true" t="shared" si="158" ref="U589:U595">LOG10(T589+1)</f>
        <v>1.0413926851582251</v>
      </c>
    </row>
    <row r="590" spans="1:21" ht="12.75">
      <c r="A590">
        <v>16308</v>
      </c>
      <c r="B590" t="s">
        <v>115</v>
      </c>
      <c r="C590" t="s">
        <v>15</v>
      </c>
      <c r="D590" t="s">
        <v>19</v>
      </c>
      <c r="F590" s="5">
        <v>2</v>
      </c>
      <c r="H590" s="5">
        <v>0</v>
      </c>
      <c r="I590" s="5">
        <v>0</v>
      </c>
      <c r="J590" s="5">
        <v>0</v>
      </c>
      <c r="K590" s="5">
        <v>0</v>
      </c>
      <c r="R590">
        <f t="shared" si="154"/>
        <v>20</v>
      </c>
      <c r="T590">
        <f t="shared" si="157"/>
        <v>20</v>
      </c>
      <c r="U590">
        <f t="shared" si="158"/>
        <v>1.3222192947339193</v>
      </c>
    </row>
    <row r="591" spans="1:21" ht="12.75">
      <c r="A591">
        <v>16309</v>
      </c>
      <c r="B591" t="s">
        <v>115</v>
      </c>
      <c r="C591" t="s">
        <v>15</v>
      </c>
      <c r="D591" t="s">
        <v>19</v>
      </c>
      <c r="F591" s="5">
        <v>3</v>
      </c>
      <c r="H591" s="5">
        <v>1</v>
      </c>
      <c r="I591" s="5">
        <v>0</v>
      </c>
      <c r="J591" s="5">
        <v>0</v>
      </c>
      <c r="K591" s="5">
        <v>0</v>
      </c>
      <c r="R591">
        <f t="shared" si="154"/>
        <v>30</v>
      </c>
      <c r="T591">
        <f t="shared" si="157"/>
        <v>30</v>
      </c>
      <c r="U591">
        <f t="shared" si="158"/>
        <v>1.4913616938342726</v>
      </c>
    </row>
    <row r="592" spans="1:21" ht="12.75">
      <c r="A592">
        <v>16310</v>
      </c>
      <c r="B592" t="s">
        <v>115</v>
      </c>
      <c r="C592" t="s">
        <v>15</v>
      </c>
      <c r="D592" t="s">
        <v>19</v>
      </c>
      <c r="F592" s="5">
        <v>24</v>
      </c>
      <c r="H592" s="5">
        <v>1</v>
      </c>
      <c r="I592" s="5">
        <v>0</v>
      </c>
      <c r="J592" s="5">
        <v>0</v>
      </c>
      <c r="K592" s="5">
        <v>0</v>
      </c>
      <c r="R592">
        <f t="shared" si="154"/>
        <v>240</v>
      </c>
      <c r="T592">
        <f t="shared" si="157"/>
        <v>240</v>
      </c>
      <c r="U592">
        <f t="shared" si="158"/>
        <v>2.3820170425748683</v>
      </c>
    </row>
    <row r="593" spans="1:21" ht="12.75">
      <c r="A593">
        <v>16311</v>
      </c>
      <c r="B593" t="s">
        <v>115</v>
      </c>
      <c r="C593" t="s">
        <v>15</v>
      </c>
      <c r="D593" t="s">
        <v>19</v>
      </c>
      <c r="F593" s="5">
        <v>46</v>
      </c>
      <c r="H593" s="5">
        <v>4</v>
      </c>
      <c r="I593" s="5">
        <v>0</v>
      </c>
      <c r="J593" s="5">
        <v>0</v>
      </c>
      <c r="K593" s="5">
        <v>0</v>
      </c>
      <c r="R593">
        <f t="shared" si="154"/>
        <v>460</v>
      </c>
      <c r="T593">
        <f t="shared" si="157"/>
        <v>460</v>
      </c>
      <c r="U593">
        <f t="shared" si="158"/>
        <v>2.663700925389648</v>
      </c>
    </row>
    <row r="594" spans="1:21" ht="12.75">
      <c r="A594">
        <v>16312</v>
      </c>
      <c r="B594" t="s">
        <v>115</v>
      </c>
      <c r="C594" t="s">
        <v>15</v>
      </c>
      <c r="D594" t="s">
        <v>19</v>
      </c>
      <c r="F594" s="5">
        <v>12</v>
      </c>
      <c r="H594" s="5">
        <v>0</v>
      </c>
      <c r="I594" s="5">
        <v>0</v>
      </c>
      <c r="J594" s="5">
        <v>0</v>
      </c>
      <c r="K594" s="5">
        <v>0</v>
      </c>
      <c r="R594">
        <f t="shared" si="154"/>
        <v>120</v>
      </c>
      <c r="T594">
        <f t="shared" si="157"/>
        <v>120</v>
      </c>
      <c r="U594">
        <f t="shared" si="158"/>
        <v>2.0827853703164503</v>
      </c>
    </row>
    <row r="595" spans="1:21" ht="12.75">
      <c r="A595">
        <v>16313</v>
      </c>
      <c r="B595" t="s">
        <v>115</v>
      </c>
      <c r="C595" t="s">
        <v>15</v>
      </c>
      <c r="D595" t="s">
        <v>19</v>
      </c>
      <c r="F595" s="5">
        <v>3</v>
      </c>
      <c r="H595" s="5">
        <v>1</v>
      </c>
      <c r="I595" s="5">
        <v>0</v>
      </c>
      <c r="J595" s="5">
        <v>0</v>
      </c>
      <c r="K595" s="5">
        <v>0</v>
      </c>
      <c r="R595">
        <f t="shared" si="154"/>
        <v>30</v>
      </c>
      <c r="T595">
        <f t="shared" si="157"/>
        <v>30</v>
      </c>
      <c r="U595">
        <f t="shared" si="158"/>
        <v>1.4913616938342726</v>
      </c>
    </row>
    <row r="597" spans="1:21" ht="12.75">
      <c r="A597">
        <v>16314</v>
      </c>
      <c r="B597" t="s">
        <v>115</v>
      </c>
      <c r="C597" t="s">
        <v>15</v>
      </c>
      <c r="D597" t="s">
        <v>20</v>
      </c>
      <c r="F597" s="5">
        <v>223</v>
      </c>
      <c r="H597" s="5">
        <v>32</v>
      </c>
      <c r="I597" s="5">
        <v>3</v>
      </c>
      <c r="J597" s="5">
        <v>0</v>
      </c>
      <c r="K597" s="5">
        <v>0</v>
      </c>
      <c r="R597">
        <f>H597*100</f>
        <v>3200</v>
      </c>
      <c r="T597">
        <f aca="true" t="shared" si="159" ref="T597:T603">AVERAGE(R597:S597)</f>
        <v>3200</v>
      </c>
      <c r="U597">
        <f aca="true" t="shared" si="160" ref="U597:U603">LOG10(T597+1)</f>
        <v>3.5052856741441323</v>
      </c>
    </row>
    <row r="598" spans="1:21" ht="12.75">
      <c r="A598">
        <v>16315</v>
      </c>
      <c r="B598" t="s">
        <v>115</v>
      </c>
      <c r="C598" t="s">
        <v>15</v>
      </c>
      <c r="D598" t="s">
        <v>20</v>
      </c>
      <c r="F598" s="5" t="s">
        <v>61</v>
      </c>
      <c r="H598" s="5">
        <v>151</v>
      </c>
      <c r="I598" s="5">
        <v>18</v>
      </c>
      <c r="J598" s="5">
        <v>1</v>
      </c>
      <c r="K598" s="5">
        <v>0</v>
      </c>
      <c r="R598">
        <f>I598*1000</f>
        <v>18000</v>
      </c>
      <c r="T598">
        <f t="shared" si="159"/>
        <v>18000</v>
      </c>
      <c r="U598">
        <f t="shared" si="160"/>
        <v>4.25529663190434</v>
      </c>
    </row>
    <row r="599" spans="1:21" ht="12.75">
      <c r="A599">
        <v>16316</v>
      </c>
      <c r="B599" t="s">
        <v>115</v>
      </c>
      <c r="C599" t="s">
        <v>15</v>
      </c>
      <c r="D599" t="s">
        <v>20</v>
      </c>
      <c r="F599" s="5" t="s">
        <v>61</v>
      </c>
      <c r="H599" s="5">
        <v>47</v>
      </c>
      <c r="I599" s="5">
        <v>4</v>
      </c>
      <c r="J599" s="5">
        <v>0</v>
      </c>
      <c r="K599" s="5">
        <v>0</v>
      </c>
      <c r="R599">
        <f>H599*100</f>
        <v>4700</v>
      </c>
      <c r="T599">
        <f t="shared" si="159"/>
        <v>4700</v>
      </c>
      <c r="U599">
        <f t="shared" si="160"/>
        <v>3.6721902511882525</v>
      </c>
    </row>
    <row r="600" spans="1:21" ht="12.75">
      <c r="A600">
        <v>16317</v>
      </c>
      <c r="B600" t="s">
        <v>115</v>
      </c>
      <c r="C600" t="s">
        <v>15</v>
      </c>
      <c r="D600" t="s">
        <v>20</v>
      </c>
      <c r="F600" s="5" t="s">
        <v>61</v>
      </c>
      <c r="H600" s="5">
        <v>61</v>
      </c>
      <c r="I600" s="5">
        <v>8</v>
      </c>
      <c r="J600" s="5">
        <v>1</v>
      </c>
      <c r="K600" s="5">
        <v>0</v>
      </c>
      <c r="R600">
        <f>H600*100</f>
        <v>6100</v>
      </c>
      <c r="T600">
        <f t="shared" si="159"/>
        <v>6100</v>
      </c>
      <c r="U600">
        <f t="shared" si="160"/>
        <v>3.7854010249923875</v>
      </c>
    </row>
    <row r="601" spans="1:21" ht="12.75">
      <c r="A601">
        <v>16318</v>
      </c>
      <c r="B601" t="s">
        <v>115</v>
      </c>
      <c r="C601" t="s">
        <v>15</v>
      </c>
      <c r="D601" t="s">
        <v>20</v>
      </c>
      <c r="F601" s="5" t="s">
        <v>61</v>
      </c>
      <c r="H601" s="5">
        <v>46</v>
      </c>
      <c r="I601" s="5">
        <v>2</v>
      </c>
      <c r="J601" s="5">
        <v>0</v>
      </c>
      <c r="K601" s="5">
        <v>0</v>
      </c>
      <c r="R601">
        <f>H601*100</f>
        <v>4600</v>
      </c>
      <c r="T601">
        <f t="shared" si="159"/>
        <v>4600</v>
      </c>
      <c r="U601">
        <f t="shared" si="160"/>
        <v>3.6628522332647964</v>
      </c>
    </row>
    <row r="602" spans="1:21" ht="12.75">
      <c r="A602">
        <v>16319</v>
      </c>
      <c r="B602" t="s">
        <v>115</v>
      </c>
      <c r="C602" t="s">
        <v>15</v>
      </c>
      <c r="D602" t="s">
        <v>20</v>
      </c>
      <c r="F602" s="5" t="s">
        <v>61</v>
      </c>
      <c r="I602" s="5">
        <v>10</v>
      </c>
      <c r="J602" s="5">
        <v>0</v>
      </c>
      <c r="K602" s="5">
        <v>0</v>
      </c>
      <c r="R602">
        <f>I602*1000</f>
        <v>10000</v>
      </c>
      <c r="T602">
        <f t="shared" si="159"/>
        <v>10000</v>
      </c>
      <c r="U602">
        <f t="shared" si="160"/>
        <v>4.000043427276863</v>
      </c>
    </row>
    <row r="603" spans="1:21" ht="12.75">
      <c r="A603">
        <v>16320</v>
      </c>
      <c r="B603" t="s">
        <v>115</v>
      </c>
      <c r="C603" t="s">
        <v>15</v>
      </c>
      <c r="D603" t="s">
        <v>20</v>
      </c>
      <c r="F603" s="5" t="s">
        <v>61</v>
      </c>
      <c r="T603" t="e">
        <f t="shared" si="159"/>
        <v>#DIV/0!</v>
      </c>
      <c r="U603" t="e">
        <f t="shared" si="160"/>
        <v>#DIV/0!</v>
      </c>
    </row>
    <row r="605" spans="1:21" ht="12.75">
      <c r="A605">
        <v>16321</v>
      </c>
      <c r="B605" t="s">
        <v>115</v>
      </c>
      <c r="C605" t="s">
        <v>21</v>
      </c>
      <c r="D605" t="s">
        <v>73</v>
      </c>
      <c r="F605" s="5">
        <v>0</v>
      </c>
      <c r="H605">
        <v>0</v>
      </c>
      <c r="I605" s="5">
        <v>0</v>
      </c>
      <c r="J605" s="5">
        <v>0</v>
      </c>
      <c r="K605" s="5">
        <v>0</v>
      </c>
      <c r="R605">
        <f>F605*10</f>
        <v>0</v>
      </c>
      <c r="T605">
        <f>AVERAGE(R605:S605)</f>
        <v>0</v>
      </c>
      <c r="U605">
        <f>LOG10(T605+1)</f>
        <v>0</v>
      </c>
    </row>
    <row r="606" spans="1:21" ht="12.75">
      <c r="A606">
        <v>16322</v>
      </c>
      <c r="B606" t="s">
        <v>115</v>
      </c>
      <c r="C606" t="s">
        <v>21</v>
      </c>
      <c r="D606" t="s">
        <v>73</v>
      </c>
      <c r="F606" s="5">
        <v>0</v>
      </c>
      <c r="H606">
        <v>0</v>
      </c>
      <c r="I606">
        <v>0</v>
      </c>
      <c r="J606">
        <v>0</v>
      </c>
      <c r="K606">
        <v>0</v>
      </c>
      <c r="R606">
        <f>F606*10</f>
        <v>0</v>
      </c>
      <c r="T606">
        <f>AVERAGE(R606:S606)</f>
        <v>0</v>
      </c>
      <c r="U606">
        <f>LOG10(T606+1)</f>
        <v>0</v>
      </c>
    </row>
    <row r="608" spans="1:21" ht="12.75">
      <c r="A608">
        <v>16323</v>
      </c>
      <c r="B608" t="s">
        <v>115</v>
      </c>
      <c r="C608" t="s">
        <v>21</v>
      </c>
      <c r="D608" t="s">
        <v>18</v>
      </c>
      <c r="F608">
        <v>0</v>
      </c>
      <c r="H608">
        <v>0</v>
      </c>
      <c r="I608">
        <v>0</v>
      </c>
      <c r="J608">
        <v>0</v>
      </c>
      <c r="K608">
        <v>0</v>
      </c>
      <c r="R608">
        <f>F608*10</f>
        <v>0</v>
      </c>
      <c r="T608">
        <f aca="true" t="shared" si="161" ref="T608:T614">AVERAGE(R608:S608)</f>
        <v>0</v>
      </c>
      <c r="U608">
        <f aca="true" t="shared" si="162" ref="U608:U614">LOG10(T608+1)</f>
        <v>0</v>
      </c>
    </row>
    <row r="609" spans="1:21" ht="12.75">
      <c r="A609">
        <v>16324</v>
      </c>
      <c r="B609" t="s">
        <v>115</v>
      </c>
      <c r="C609" t="s">
        <v>21</v>
      </c>
      <c r="D609" t="s">
        <v>18</v>
      </c>
      <c r="F609">
        <v>0</v>
      </c>
      <c r="H609">
        <v>0</v>
      </c>
      <c r="I609">
        <v>0</v>
      </c>
      <c r="J609">
        <v>0</v>
      </c>
      <c r="K609">
        <v>0</v>
      </c>
      <c r="R609">
        <f>F609*10</f>
        <v>0</v>
      </c>
      <c r="T609">
        <f t="shared" si="161"/>
        <v>0</v>
      </c>
      <c r="U609">
        <f t="shared" si="162"/>
        <v>0</v>
      </c>
    </row>
    <row r="610" spans="1:21" ht="12.75">
      <c r="A610">
        <v>16325</v>
      </c>
      <c r="B610" t="s">
        <v>115</v>
      </c>
      <c r="C610" t="s">
        <v>21</v>
      </c>
      <c r="D610" t="s">
        <v>18</v>
      </c>
      <c r="F610">
        <v>0</v>
      </c>
      <c r="H610">
        <v>0</v>
      </c>
      <c r="I610">
        <v>0</v>
      </c>
      <c r="J610">
        <v>0</v>
      </c>
      <c r="K610">
        <v>0</v>
      </c>
      <c r="R610">
        <f>F610*10</f>
        <v>0</v>
      </c>
      <c r="T610">
        <f t="shared" si="161"/>
        <v>0</v>
      </c>
      <c r="U610">
        <f t="shared" si="162"/>
        <v>0</v>
      </c>
    </row>
    <row r="611" spans="1:21" ht="12.75">
      <c r="A611">
        <v>16326</v>
      </c>
      <c r="B611" t="s">
        <v>115</v>
      </c>
      <c r="C611" t="s">
        <v>21</v>
      </c>
      <c r="D611" t="s">
        <v>18</v>
      </c>
      <c r="F611">
        <v>0</v>
      </c>
      <c r="H611">
        <v>0</v>
      </c>
      <c r="I611">
        <v>0</v>
      </c>
      <c r="J611">
        <v>0</v>
      </c>
      <c r="K611">
        <v>0</v>
      </c>
      <c r="R611">
        <f>F611*10</f>
        <v>0</v>
      </c>
      <c r="T611">
        <f t="shared" si="161"/>
        <v>0</v>
      </c>
      <c r="U611">
        <f t="shared" si="162"/>
        <v>0</v>
      </c>
    </row>
    <row r="612" spans="1:21" ht="12.75">
      <c r="A612">
        <v>16327</v>
      </c>
      <c r="B612" t="s">
        <v>115</v>
      </c>
      <c r="C612" t="s">
        <v>21</v>
      </c>
      <c r="D612" t="s">
        <v>18</v>
      </c>
      <c r="F612">
        <v>0</v>
      </c>
      <c r="H612">
        <v>0</v>
      </c>
      <c r="I612">
        <v>0</v>
      </c>
      <c r="J612">
        <v>0</v>
      </c>
      <c r="K612">
        <v>0</v>
      </c>
      <c r="R612">
        <f>F612*10</f>
        <v>0</v>
      </c>
      <c r="T612">
        <f t="shared" si="161"/>
        <v>0</v>
      </c>
      <c r="U612">
        <f t="shared" si="162"/>
        <v>0</v>
      </c>
    </row>
    <row r="613" spans="1:21" ht="12.75">
      <c r="A613">
        <v>16328</v>
      </c>
      <c r="B613" t="s">
        <v>115</v>
      </c>
      <c r="C613" t="s">
        <v>21</v>
      </c>
      <c r="D613" t="s">
        <v>18</v>
      </c>
      <c r="F613" s="5">
        <v>145</v>
      </c>
      <c r="H613">
        <v>26</v>
      </c>
      <c r="I613">
        <v>4</v>
      </c>
      <c r="J613">
        <v>0</v>
      </c>
      <c r="K613">
        <v>0</v>
      </c>
      <c r="R613">
        <f>H613*100</f>
        <v>2600</v>
      </c>
      <c r="T613">
        <f t="shared" si="161"/>
        <v>2600</v>
      </c>
      <c r="U613">
        <f t="shared" si="162"/>
        <v>3.4151403521958725</v>
      </c>
    </row>
    <row r="614" spans="1:21" ht="12.75">
      <c r="A614">
        <v>16329</v>
      </c>
      <c r="B614" t="s">
        <v>115</v>
      </c>
      <c r="C614" t="s">
        <v>21</v>
      </c>
      <c r="D614" t="s">
        <v>18</v>
      </c>
      <c r="F614">
        <v>0</v>
      </c>
      <c r="H614">
        <v>0</v>
      </c>
      <c r="I614">
        <v>0</v>
      </c>
      <c r="J614">
        <v>0</v>
      </c>
      <c r="K614">
        <v>0</v>
      </c>
      <c r="R614">
        <f>F614*10</f>
        <v>0</v>
      </c>
      <c r="T614">
        <f t="shared" si="161"/>
        <v>0</v>
      </c>
      <c r="U614">
        <f t="shared" si="162"/>
        <v>0</v>
      </c>
    </row>
    <row r="616" spans="1:21" ht="12.75">
      <c r="A616">
        <v>16330</v>
      </c>
      <c r="B616" t="s">
        <v>115</v>
      </c>
      <c r="C616" t="s">
        <v>21</v>
      </c>
      <c r="D616" t="s">
        <v>19</v>
      </c>
      <c r="F616">
        <v>0</v>
      </c>
      <c r="H616">
        <v>0</v>
      </c>
      <c r="I616">
        <v>0</v>
      </c>
      <c r="J616">
        <v>0</v>
      </c>
      <c r="K616">
        <v>0</v>
      </c>
      <c r="R616">
        <f>F616*10</f>
        <v>0</v>
      </c>
      <c r="T616">
        <f aca="true" t="shared" si="163" ref="T616:T679">AVERAGE(R616:S616)</f>
        <v>0</v>
      </c>
      <c r="U616">
        <f aca="true" t="shared" si="164" ref="U616:U679">LOG10(T616+1)</f>
        <v>0</v>
      </c>
    </row>
    <row r="617" spans="1:21" ht="12.75">
      <c r="A617">
        <v>16331</v>
      </c>
      <c r="B617" t="s">
        <v>115</v>
      </c>
      <c r="C617" t="s">
        <v>21</v>
      </c>
      <c r="D617" t="s">
        <v>19</v>
      </c>
      <c r="F617" s="5">
        <v>30</v>
      </c>
      <c r="H617">
        <v>2</v>
      </c>
      <c r="I617">
        <v>1</v>
      </c>
      <c r="J617">
        <v>0</v>
      </c>
      <c r="K617">
        <v>0</v>
      </c>
      <c r="R617">
        <f>F617*10</f>
        <v>300</v>
      </c>
      <c r="T617">
        <f t="shared" si="163"/>
        <v>300</v>
      </c>
      <c r="U617">
        <f t="shared" si="164"/>
        <v>2.4785664955938436</v>
      </c>
    </row>
    <row r="618" spans="1:21" ht="12.75">
      <c r="A618">
        <v>16332</v>
      </c>
      <c r="B618" t="s">
        <v>115</v>
      </c>
      <c r="C618" t="s">
        <v>21</v>
      </c>
      <c r="D618" t="s">
        <v>19</v>
      </c>
      <c r="F618" s="5">
        <v>0</v>
      </c>
      <c r="H618">
        <v>0</v>
      </c>
      <c r="I618">
        <v>0</v>
      </c>
      <c r="J618">
        <v>0</v>
      </c>
      <c r="K618">
        <v>0</v>
      </c>
      <c r="R618">
        <f>F618*10</f>
        <v>0</v>
      </c>
      <c r="T618">
        <f t="shared" si="163"/>
        <v>0</v>
      </c>
      <c r="U618">
        <f t="shared" si="164"/>
        <v>0</v>
      </c>
    </row>
    <row r="619" spans="1:21" ht="12.75">
      <c r="A619">
        <v>16333</v>
      </c>
      <c r="B619" t="s">
        <v>115</v>
      </c>
      <c r="C619" t="s">
        <v>21</v>
      </c>
      <c r="D619" t="s">
        <v>19</v>
      </c>
      <c r="F619" s="5">
        <v>236</v>
      </c>
      <c r="H619">
        <v>38</v>
      </c>
      <c r="I619">
        <v>0</v>
      </c>
      <c r="J619">
        <v>1</v>
      </c>
      <c r="K619">
        <v>0</v>
      </c>
      <c r="R619">
        <f>H619*100</f>
        <v>3800</v>
      </c>
      <c r="T619">
        <f t="shared" si="163"/>
        <v>3800</v>
      </c>
      <c r="U619">
        <f t="shared" si="164"/>
        <v>3.5798978696031036</v>
      </c>
    </row>
    <row r="620" spans="1:21" ht="12.75">
      <c r="A620">
        <v>16334</v>
      </c>
      <c r="B620" t="s">
        <v>115</v>
      </c>
      <c r="C620" t="s">
        <v>21</v>
      </c>
      <c r="D620" t="s">
        <v>19</v>
      </c>
      <c r="F620" s="5">
        <v>106</v>
      </c>
      <c r="H620">
        <v>12</v>
      </c>
      <c r="I620">
        <v>2</v>
      </c>
      <c r="J620">
        <v>0</v>
      </c>
      <c r="K620">
        <v>0</v>
      </c>
      <c r="R620">
        <f>H620*100</f>
        <v>1200</v>
      </c>
      <c r="T620">
        <f t="shared" si="163"/>
        <v>1200</v>
      </c>
      <c r="U620">
        <f t="shared" si="164"/>
        <v>3.079543007402906</v>
      </c>
    </row>
    <row r="621" spans="1:21" ht="12.75">
      <c r="A621">
        <v>16335</v>
      </c>
      <c r="B621" t="s">
        <v>115</v>
      </c>
      <c r="C621" t="s">
        <v>21</v>
      </c>
      <c r="D621" t="s">
        <v>19</v>
      </c>
      <c r="F621" s="5">
        <v>89</v>
      </c>
      <c r="H621">
        <v>5</v>
      </c>
      <c r="I621">
        <v>2</v>
      </c>
      <c r="J621">
        <v>0</v>
      </c>
      <c r="K621">
        <v>0</v>
      </c>
      <c r="R621">
        <f>F621*10</f>
        <v>890</v>
      </c>
      <c r="T621">
        <f t="shared" si="163"/>
        <v>890</v>
      </c>
      <c r="U621">
        <f t="shared" si="164"/>
        <v>2.949877704036875</v>
      </c>
    </row>
    <row r="622" spans="1:21" ht="12.75">
      <c r="A622">
        <v>16336</v>
      </c>
      <c r="B622" t="s">
        <v>115</v>
      </c>
      <c r="C622" t="s">
        <v>21</v>
      </c>
      <c r="D622" t="s">
        <v>19</v>
      </c>
      <c r="F622" s="5">
        <v>92</v>
      </c>
      <c r="H622">
        <v>4</v>
      </c>
      <c r="I622">
        <v>1</v>
      </c>
      <c r="J622">
        <v>0</v>
      </c>
      <c r="K622">
        <v>0</v>
      </c>
      <c r="R622">
        <f>F622*10</f>
        <v>920</v>
      </c>
      <c r="T622">
        <f t="shared" si="163"/>
        <v>920</v>
      </c>
      <c r="U622">
        <f t="shared" si="164"/>
        <v>2.964259630196849</v>
      </c>
    </row>
    <row r="624" spans="1:21" ht="12.75">
      <c r="A624">
        <v>16337</v>
      </c>
      <c r="B624" t="s">
        <v>115</v>
      </c>
      <c r="C624" t="s">
        <v>21</v>
      </c>
      <c r="D624" t="s">
        <v>20</v>
      </c>
      <c r="F624" s="5" t="s">
        <v>61</v>
      </c>
      <c r="H624" t="s">
        <v>61</v>
      </c>
      <c r="I624">
        <v>47</v>
      </c>
      <c r="J624">
        <v>4</v>
      </c>
      <c r="K624">
        <v>1</v>
      </c>
      <c r="R624">
        <f>I624*1000</f>
        <v>47000</v>
      </c>
      <c r="T624">
        <f t="shared" si="163"/>
        <v>47000</v>
      </c>
      <c r="U624">
        <f t="shared" si="164"/>
        <v>4.672107098145544</v>
      </c>
    </row>
    <row r="625" spans="1:21" ht="12.75">
      <c r="A625">
        <v>16338</v>
      </c>
      <c r="B625" t="s">
        <v>115</v>
      </c>
      <c r="C625" t="s">
        <v>21</v>
      </c>
      <c r="D625" t="s">
        <v>20</v>
      </c>
      <c r="F625" s="5" t="s">
        <v>61</v>
      </c>
      <c r="H625" t="s">
        <v>61</v>
      </c>
      <c r="I625">
        <v>88</v>
      </c>
      <c r="J625">
        <v>13</v>
      </c>
      <c r="K625">
        <v>0</v>
      </c>
      <c r="R625">
        <f>I625*1000</f>
        <v>88000</v>
      </c>
      <c r="T625">
        <f t="shared" si="163"/>
        <v>88000</v>
      </c>
      <c r="U625">
        <f t="shared" si="164"/>
        <v>4.944487607286695</v>
      </c>
    </row>
    <row r="626" spans="1:21" ht="12.75">
      <c r="A626">
        <v>16339</v>
      </c>
      <c r="B626" t="s">
        <v>115</v>
      </c>
      <c r="C626" t="s">
        <v>21</v>
      </c>
      <c r="D626" t="s">
        <v>20</v>
      </c>
      <c r="F626" s="5" t="s">
        <v>61</v>
      </c>
      <c r="H626">
        <v>111</v>
      </c>
      <c r="I626">
        <v>20</v>
      </c>
      <c r="J626">
        <v>5</v>
      </c>
      <c r="K626">
        <v>0</v>
      </c>
      <c r="R626">
        <f>I626*1000</f>
        <v>20000</v>
      </c>
      <c r="T626">
        <f t="shared" si="163"/>
        <v>20000</v>
      </c>
      <c r="U626">
        <f t="shared" si="164"/>
        <v>4.301051709845226</v>
      </c>
    </row>
    <row r="627" spans="1:21" ht="12.75">
      <c r="A627">
        <v>16340</v>
      </c>
      <c r="B627" t="s">
        <v>115</v>
      </c>
      <c r="C627" t="s">
        <v>21</v>
      </c>
      <c r="D627" t="s">
        <v>20</v>
      </c>
      <c r="F627" s="5" t="s">
        <v>61</v>
      </c>
      <c r="H627">
        <v>61</v>
      </c>
      <c r="I627">
        <v>4</v>
      </c>
      <c r="J627">
        <v>0</v>
      </c>
      <c r="K627">
        <v>0</v>
      </c>
      <c r="R627">
        <f>H627*100</f>
        <v>6100</v>
      </c>
      <c r="T627">
        <f t="shared" si="163"/>
        <v>6100</v>
      </c>
      <c r="U627">
        <f t="shared" si="164"/>
        <v>3.7854010249923875</v>
      </c>
    </row>
    <row r="628" spans="1:21" ht="12.75">
      <c r="A628">
        <v>16341</v>
      </c>
      <c r="B628" t="s">
        <v>115</v>
      </c>
      <c r="C628" t="s">
        <v>21</v>
      </c>
      <c r="D628" t="s">
        <v>20</v>
      </c>
      <c r="F628" s="5" t="s">
        <v>61</v>
      </c>
      <c r="H628">
        <v>69</v>
      </c>
      <c r="I628">
        <v>9</v>
      </c>
      <c r="J628">
        <v>0</v>
      </c>
      <c r="K628">
        <v>0</v>
      </c>
      <c r="R628">
        <f>H628*100</f>
        <v>6900</v>
      </c>
      <c r="T628">
        <f t="shared" si="163"/>
        <v>6900</v>
      </c>
      <c r="U628">
        <f t="shared" si="164"/>
        <v>3.8389120274059985</v>
      </c>
    </row>
    <row r="629" spans="1:21" ht="12.75">
      <c r="A629">
        <v>16342</v>
      </c>
      <c r="B629" t="s">
        <v>115</v>
      </c>
      <c r="C629" t="s">
        <v>21</v>
      </c>
      <c r="D629" t="s">
        <v>20</v>
      </c>
      <c r="F629" s="5" t="s">
        <v>61</v>
      </c>
      <c r="H629" t="s">
        <v>61</v>
      </c>
      <c r="I629">
        <v>41</v>
      </c>
      <c r="J629">
        <v>2</v>
      </c>
      <c r="K629">
        <v>1</v>
      </c>
      <c r="R629">
        <f>I629*1000</f>
        <v>41000</v>
      </c>
      <c r="T629">
        <f t="shared" si="163"/>
        <v>41000</v>
      </c>
      <c r="U629">
        <f t="shared" si="164"/>
        <v>4.6127944491388995</v>
      </c>
    </row>
    <row r="630" spans="1:21" ht="12.75">
      <c r="A630">
        <v>16343</v>
      </c>
      <c r="B630" t="s">
        <v>115</v>
      </c>
      <c r="C630" t="s">
        <v>21</v>
      </c>
      <c r="D630" t="s">
        <v>20</v>
      </c>
      <c r="F630" s="5" t="s">
        <v>61</v>
      </c>
      <c r="H630" t="s">
        <v>61</v>
      </c>
      <c r="I630">
        <v>53</v>
      </c>
      <c r="J630">
        <v>5</v>
      </c>
      <c r="K630">
        <v>0</v>
      </c>
      <c r="R630">
        <f>I630*1000</f>
        <v>53000</v>
      </c>
      <c r="T630">
        <f t="shared" si="163"/>
        <v>53000</v>
      </c>
      <c r="U630">
        <f t="shared" si="164"/>
        <v>4.724284063758994</v>
      </c>
    </row>
    <row r="632" spans="1:21" ht="12.75">
      <c r="A632">
        <v>16344</v>
      </c>
      <c r="B632" t="s">
        <v>115</v>
      </c>
      <c r="C632" t="s">
        <v>22</v>
      </c>
      <c r="D632" t="s">
        <v>73</v>
      </c>
      <c r="F632" s="5">
        <v>0</v>
      </c>
      <c r="H632">
        <v>0</v>
      </c>
      <c r="I632">
        <v>0</v>
      </c>
      <c r="J632">
        <v>0</v>
      </c>
      <c r="K632">
        <v>0</v>
      </c>
      <c r="R632">
        <f aca="true" t="shared" si="165" ref="R632:R649">F632*10</f>
        <v>0</v>
      </c>
      <c r="T632">
        <f t="shared" si="163"/>
        <v>0</v>
      </c>
      <c r="U632">
        <f t="shared" si="164"/>
        <v>0</v>
      </c>
    </row>
    <row r="633" spans="1:21" ht="12.75">
      <c r="A633">
        <v>16345</v>
      </c>
      <c r="B633" t="s">
        <v>115</v>
      </c>
      <c r="C633" t="s">
        <v>22</v>
      </c>
      <c r="D633" t="s">
        <v>73</v>
      </c>
      <c r="F633" s="5">
        <v>0</v>
      </c>
      <c r="H633">
        <v>0</v>
      </c>
      <c r="I633">
        <v>0</v>
      </c>
      <c r="J633">
        <v>0</v>
      </c>
      <c r="K633">
        <v>0</v>
      </c>
      <c r="R633">
        <f t="shared" si="165"/>
        <v>0</v>
      </c>
      <c r="T633">
        <f t="shared" si="163"/>
        <v>0</v>
      </c>
      <c r="U633">
        <f t="shared" si="164"/>
        <v>0</v>
      </c>
    </row>
    <row r="635" spans="1:21" ht="12.75">
      <c r="A635">
        <v>16346</v>
      </c>
      <c r="B635" t="s">
        <v>115</v>
      </c>
      <c r="C635" t="s">
        <v>22</v>
      </c>
      <c r="D635" t="s">
        <v>18</v>
      </c>
      <c r="F635" s="5">
        <v>31</v>
      </c>
      <c r="H635">
        <v>5</v>
      </c>
      <c r="I635">
        <v>1</v>
      </c>
      <c r="J635">
        <v>0</v>
      </c>
      <c r="K635">
        <v>0</v>
      </c>
      <c r="R635">
        <f t="shared" si="165"/>
        <v>310</v>
      </c>
      <c r="T635">
        <f t="shared" si="163"/>
        <v>310</v>
      </c>
      <c r="U635">
        <f t="shared" si="164"/>
        <v>2.4927603890268375</v>
      </c>
    </row>
    <row r="636" spans="1:21" ht="12.75">
      <c r="A636">
        <v>16347</v>
      </c>
      <c r="B636" t="s">
        <v>115</v>
      </c>
      <c r="C636" t="s">
        <v>22</v>
      </c>
      <c r="D636" t="s">
        <v>18</v>
      </c>
      <c r="F636" s="5">
        <v>0</v>
      </c>
      <c r="H636">
        <v>0</v>
      </c>
      <c r="I636">
        <v>0</v>
      </c>
      <c r="J636">
        <v>0</v>
      </c>
      <c r="K636">
        <v>0</v>
      </c>
      <c r="R636">
        <f t="shared" si="165"/>
        <v>0</v>
      </c>
      <c r="T636">
        <f t="shared" si="163"/>
        <v>0</v>
      </c>
      <c r="U636">
        <f t="shared" si="164"/>
        <v>0</v>
      </c>
    </row>
    <row r="637" spans="1:21" ht="12.75">
      <c r="A637">
        <v>16348</v>
      </c>
      <c r="B637" t="s">
        <v>115</v>
      </c>
      <c r="C637" t="s">
        <v>22</v>
      </c>
      <c r="D637" t="s">
        <v>18</v>
      </c>
      <c r="F637" s="5">
        <v>0</v>
      </c>
      <c r="H637">
        <v>0</v>
      </c>
      <c r="I637">
        <v>0</v>
      </c>
      <c r="J637">
        <v>0</v>
      </c>
      <c r="K637">
        <v>0</v>
      </c>
      <c r="R637">
        <f t="shared" si="165"/>
        <v>0</v>
      </c>
      <c r="T637">
        <f t="shared" si="163"/>
        <v>0</v>
      </c>
      <c r="U637">
        <f t="shared" si="164"/>
        <v>0</v>
      </c>
    </row>
    <row r="638" spans="1:21" ht="12.75">
      <c r="A638">
        <v>16349</v>
      </c>
      <c r="B638" t="s">
        <v>115</v>
      </c>
      <c r="C638" t="s">
        <v>22</v>
      </c>
      <c r="D638" t="s">
        <v>18</v>
      </c>
      <c r="F638" s="5">
        <v>0</v>
      </c>
      <c r="H638">
        <v>0</v>
      </c>
      <c r="I638">
        <v>0</v>
      </c>
      <c r="J638">
        <v>0</v>
      </c>
      <c r="K638">
        <v>0</v>
      </c>
      <c r="R638">
        <f t="shared" si="165"/>
        <v>0</v>
      </c>
      <c r="T638">
        <f t="shared" si="163"/>
        <v>0</v>
      </c>
      <c r="U638">
        <f t="shared" si="164"/>
        <v>0</v>
      </c>
    </row>
    <row r="639" spans="1:21" ht="12.75">
      <c r="A639">
        <v>16350</v>
      </c>
      <c r="B639" t="s">
        <v>115</v>
      </c>
      <c r="C639" t="s">
        <v>22</v>
      </c>
      <c r="D639" t="s">
        <v>18</v>
      </c>
      <c r="F639" s="5">
        <v>22</v>
      </c>
      <c r="H639">
        <v>3</v>
      </c>
      <c r="I639">
        <v>0</v>
      </c>
      <c r="J639">
        <v>0</v>
      </c>
      <c r="K639">
        <v>0</v>
      </c>
      <c r="R639">
        <f t="shared" si="165"/>
        <v>220</v>
      </c>
      <c r="T639">
        <f t="shared" si="163"/>
        <v>220</v>
      </c>
      <c r="U639">
        <f t="shared" si="164"/>
        <v>2.3443922736851106</v>
      </c>
    </row>
    <row r="640" spans="1:21" ht="12.75">
      <c r="A640">
        <v>16351</v>
      </c>
      <c r="B640" t="s">
        <v>115</v>
      </c>
      <c r="C640" t="s">
        <v>22</v>
      </c>
      <c r="D640" t="s">
        <v>18</v>
      </c>
      <c r="F640" s="5">
        <v>75</v>
      </c>
      <c r="H640">
        <v>18</v>
      </c>
      <c r="I640">
        <v>1</v>
      </c>
      <c r="J640">
        <v>0</v>
      </c>
      <c r="K640">
        <v>0</v>
      </c>
      <c r="R640">
        <f t="shared" si="165"/>
        <v>750</v>
      </c>
      <c r="T640">
        <f t="shared" si="163"/>
        <v>750</v>
      </c>
      <c r="U640">
        <f t="shared" si="164"/>
        <v>2.8756399370041685</v>
      </c>
    </row>
    <row r="641" spans="1:21" ht="12.75">
      <c r="A641">
        <v>16352</v>
      </c>
      <c r="B641" t="s">
        <v>115</v>
      </c>
      <c r="C641" t="s">
        <v>22</v>
      </c>
      <c r="D641" t="s">
        <v>18</v>
      </c>
      <c r="F641" s="5">
        <v>0</v>
      </c>
      <c r="H641">
        <v>0</v>
      </c>
      <c r="I641">
        <v>0</v>
      </c>
      <c r="J641">
        <v>0</v>
      </c>
      <c r="K641">
        <v>0</v>
      </c>
      <c r="R641">
        <f t="shared" si="165"/>
        <v>0</v>
      </c>
      <c r="T641">
        <f t="shared" si="163"/>
        <v>0</v>
      </c>
      <c r="U641">
        <f t="shared" si="164"/>
        <v>0</v>
      </c>
    </row>
    <row r="643" spans="1:21" ht="12.75">
      <c r="A643">
        <v>16353</v>
      </c>
      <c r="B643" t="s">
        <v>115</v>
      </c>
      <c r="C643" t="s">
        <v>22</v>
      </c>
      <c r="D643" t="s">
        <v>19</v>
      </c>
      <c r="F643" s="5">
        <v>0</v>
      </c>
      <c r="H643">
        <v>0</v>
      </c>
      <c r="I643">
        <v>0</v>
      </c>
      <c r="J643">
        <v>0</v>
      </c>
      <c r="K643">
        <v>0</v>
      </c>
      <c r="M643">
        <v>0</v>
      </c>
      <c r="N643">
        <v>0</v>
      </c>
      <c r="O643">
        <v>0</v>
      </c>
      <c r="P643">
        <v>0</v>
      </c>
      <c r="R643">
        <f t="shared" si="165"/>
        <v>0</v>
      </c>
      <c r="T643">
        <f t="shared" si="163"/>
        <v>0</v>
      </c>
      <c r="U643">
        <f t="shared" si="164"/>
        <v>0</v>
      </c>
    </row>
    <row r="644" spans="1:21" ht="12.75">
      <c r="A644">
        <v>16354</v>
      </c>
      <c r="B644" t="s">
        <v>115</v>
      </c>
      <c r="C644" t="s">
        <v>22</v>
      </c>
      <c r="D644" t="s">
        <v>19</v>
      </c>
      <c r="F644" s="5">
        <v>2</v>
      </c>
      <c r="H644">
        <v>0</v>
      </c>
      <c r="I644">
        <v>0</v>
      </c>
      <c r="J644">
        <v>0</v>
      </c>
      <c r="K644">
        <v>0</v>
      </c>
      <c r="M644">
        <v>0</v>
      </c>
      <c r="N644">
        <v>0</v>
      </c>
      <c r="O644">
        <v>0</v>
      </c>
      <c r="P644">
        <v>0</v>
      </c>
      <c r="R644">
        <f t="shared" si="165"/>
        <v>20</v>
      </c>
      <c r="T644">
        <f t="shared" si="163"/>
        <v>20</v>
      </c>
      <c r="U644">
        <f t="shared" si="164"/>
        <v>1.3222192947339193</v>
      </c>
    </row>
    <row r="645" spans="1:21" ht="12.75">
      <c r="A645">
        <v>16355</v>
      </c>
      <c r="B645" t="s">
        <v>115</v>
      </c>
      <c r="C645" t="s">
        <v>22</v>
      </c>
      <c r="D645" t="s">
        <v>19</v>
      </c>
      <c r="F645" s="5">
        <v>1</v>
      </c>
      <c r="H645">
        <v>0</v>
      </c>
      <c r="I645">
        <v>0</v>
      </c>
      <c r="J645">
        <v>0</v>
      </c>
      <c r="K645">
        <v>0</v>
      </c>
      <c r="M645">
        <v>0</v>
      </c>
      <c r="N645">
        <v>0</v>
      </c>
      <c r="O645">
        <v>0</v>
      </c>
      <c r="P645">
        <v>0</v>
      </c>
      <c r="R645">
        <f t="shared" si="165"/>
        <v>10</v>
      </c>
      <c r="T645">
        <f t="shared" si="163"/>
        <v>10</v>
      </c>
      <c r="U645">
        <f t="shared" si="164"/>
        <v>1.0413926851582251</v>
      </c>
    </row>
    <row r="646" spans="1:21" ht="12.75">
      <c r="A646">
        <v>16356</v>
      </c>
      <c r="B646" t="s">
        <v>115</v>
      </c>
      <c r="C646" t="s">
        <v>22</v>
      </c>
      <c r="D646" t="s">
        <v>19</v>
      </c>
      <c r="F646" s="5">
        <v>175</v>
      </c>
      <c r="H646">
        <v>32</v>
      </c>
      <c r="I646">
        <v>3</v>
      </c>
      <c r="J646">
        <v>0</v>
      </c>
      <c r="K646">
        <v>0</v>
      </c>
      <c r="M646">
        <v>0</v>
      </c>
      <c r="N646">
        <v>0</v>
      </c>
      <c r="O646">
        <v>0</v>
      </c>
      <c r="P646">
        <v>0</v>
      </c>
      <c r="R646">
        <f t="shared" si="165"/>
        <v>1750</v>
      </c>
      <c r="T646">
        <f t="shared" si="163"/>
        <v>1750</v>
      </c>
      <c r="U646">
        <f t="shared" si="164"/>
        <v>3.243286146083446</v>
      </c>
    </row>
    <row r="647" spans="1:21" ht="12.75">
      <c r="A647">
        <v>16357</v>
      </c>
      <c r="B647" t="s">
        <v>115</v>
      </c>
      <c r="C647" t="s">
        <v>22</v>
      </c>
      <c r="D647" t="s">
        <v>19</v>
      </c>
      <c r="F647" s="5">
        <v>0</v>
      </c>
      <c r="H647">
        <v>0</v>
      </c>
      <c r="I647">
        <v>0</v>
      </c>
      <c r="J647">
        <v>0</v>
      </c>
      <c r="K647">
        <v>0</v>
      </c>
      <c r="M647">
        <v>0</v>
      </c>
      <c r="N647">
        <v>0</v>
      </c>
      <c r="O647">
        <v>0</v>
      </c>
      <c r="P647">
        <v>0</v>
      </c>
      <c r="R647">
        <f t="shared" si="165"/>
        <v>0</v>
      </c>
      <c r="T647">
        <f t="shared" si="163"/>
        <v>0</v>
      </c>
      <c r="U647">
        <f t="shared" si="164"/>
        <v>0</v>
      </c>
    </row>
    <row r="648" spans="1:21" ht="12.75">
      <c r="A648">
        <v>16358</v>
      </c>
      <c r="B648" t="s">
        <v>115</v>
      </c>
      <c r="C648" t="s">
        <v>22</v>
      </c>
      <c r="D648" t="s">
        <v>19</v>
      </c>
      <c r="F648" s="5">
        <v>1</v>
      </c>
      <c r="H648">
        <v>0</v>
      </c>
      <c r="I648">
        <v>0</v>
      </c>
      <c r="J648">
        <v>0</v>
      </c>
      <c r="K648">
        <v>0</v>
      </c>
      <c r="M648">
        <v>0</v>
      </c>
      <c r="N648">
        <v>0</v>
      </c>
      <c r="O648">
        <v>0</v>
      </c>
      <c r="P648">
        <v>0</v>
      </c>
      <c r="R648">
        <f t="shared" si="165"/>
        <v>10</v>
      </c>
      <c r="T648">
        <f t="shared" si="163"/>
        <v>10</v>
      </c>
      <c r="U648">
        <f t="shared" si="164"/>
        <v>1.0413926851582251</v>
      </c>
    </row>
    <row r="649" spans="1:21" ht="12.75">
      <c r="A649">
        <v>16359</v>
      </c>
      <c r="B649" t="s">
        <v>115</v>
      </c>
      <c r="C649" t="s">
        <v>22</v>
      </c>
      <c r="D649" t="s">
        <v>19</v>
      </c>
      <c r="F649" s="5">
        <v>3</v>
      </c>
      <c r="H649">
        <v>1</v>
      </c>
      <c r="I649">
        <v>0</v>
      </c>
      <c r="J649">
        <v>0</v>
      </c>
      <c r="K649">
        <v>0</v>
      </c>
      <c r="M649">
        <v>0</v>
      </c>
      <c r="N649">
        <v>0</v>
      </c>
      <c r="O649">
        <v>0</v>
      </c>
      <c r="P649">
        <v>0</v>
      </c>
      <c r="R649">
        <f t="shared" si="165"/>
        <v>30</v>
      </c>
      <c r="T649">
        <f t="shared" si="163"/>
        <v>30</v>
      </c>
      <c r="U649">
        <f t="shared" si="164"/>
        <v>1.4913616938342726</v>
      </c>
    </row>
    <row r="651" spans="1:21" ht="12.75">
      <c r="A651">
        <v>16360</v>
      </c>
      <c r="B651" t="s">
        <v>115</v>
      </c>
      <c r="C651" t="s">
        <v>22</v>
      </c>
      <c r="D651" t="s">
        <v>20</v>
      </c>
      <c r="F651" s="5" t="s">
        <v>61</v>
      </c>
      <c r="H651" t="s">
        <v>61</v>
      </c>
      <c r="I651">
        <v>130</v>
      </c>
      <c r="J651">
        <v>16</v>
      </c>
      <c r="K651">
        <v>2</v>
      </c>
      <c r="M651">
        <v>3</v>
      </c>
      <c r="N651">
        <v>0</v>
      </c>
      <c r="O651">
        <v>0</v>
      </c>
      <c r="P651">
        <v>0</v>
      </c>
      <c r="R651">
        <f>J651*1000</f>
        <v>16000</v>
      </c>
      <c r="T651">
        <f t="shared" si="163"/>
        <v>16000</v>
      </c>
      <c r="U651">
        <f t="shared" si="164"/>
        <v>4.204147125212848</v>
      </c>
    </row>
    <row r="652" spans="1:21" ht="12.75">
      <c r="A652">
        <v>16361</v>
      </c>
      <c r="B652" t="s">
        <v>115</v>
      </c>
      <c r="C652" t="s">
        <v>22</v>
      </c>
      <c r="D652" t="s">
        <v>20</v>
      </c>
      <c r="F652" s="5" t="s">
        <v>61</v>
      </c>
      <c r="H652" t="s">
        <v>61</v>
      </c>
      <c r="I652" t="s">
        <v>61</v>
      </c>
      <c r="J652" t="s">
        <v>61</v>
      </c>
      <c r="K652">
        <v>85</v>
      </c>
      <c r="M652">
        <v>80</v>
      </c>
      <c r="N652">
        <v>16</v>
      </c>
      <c r="O652">
        <v>3</v>
      </c>
      <c r="P652">
        <v>1</v>
      </c>
      <c r="R652">
        <f>K652*10^5</f>
        <v>8500000</v>
      </c>
      <c r="T652">
        <f t="shared" si="163"/>
        <v>8500000</v>
      </c>
      <c r="U652">
        <f t="shared" si="164"/>
        <v>6.929418976807758</v>
      </c>
    </row>
    <row r="653" spans="1:21" ht="12.75">
      <c r="A653">
        <v>16362</v>
      </c>
      <c r="B653" t="s">
        <v>115</v>
      </c>
      <c r="C653" t="s">
        <v>22</v>
      </c>
      <c r="D653" t="s">
        <v>20</v>
      </c>
      <c r="F653" s="5" t="s">
        <v>61</v>
      </c>
      <c r="H653" t="s">
        <v>61</v>
      </c>
      <c r="I653" t="s">
        <v>61</v>
      </c>
      <c r="J653" t="s">
        <v>61</v>
      </c>
      <c r="K653" t="s">
        <v>61</v>
      </c>
      <c r="M653" t="s">
        <v>61</v>
      </c>
      <c r="N653" t="s">
        <v>61</v>
      </c>
      <c r="O653">
        <v>71</v>
      </c>
      <c r="P653">
        <v>8</v>
      </c>
      <c r="R653">
        <f>O653*10^7</f>
        <v>710000000</v>
      </c>
      <c r="T653">
        <f t="shared" si="163"/>
        <v>710000000</v>
      </c>
      <c r="U653">
        <f t="shared" si="164"/>
        <v>8.851258349330758</v>
      </c>
    </row>
    <row r="654" spans="1:21" ht="12.75">
      <c r="A654">
        <v>16363</v>
      </c>
      <c r="B654" t="s">
        <v>115</v>
      </c>
      <c r="C654" t="s">
        <v>22</v>
      </c>
      <c r="D654" t="s">
        <v>20</v>
      </c>
      <c r="F654" s="5" t="s">
        <v>61</v>
      </c>
      <c r="H654" t="s">
        <v>61</v>
      </c>
      <c r="I654" t="s">
        <v>61</v>
      </c>
      <c r="J654" t="s">
        <v>61</v>
      </c>
      <c r="K654" t="s">
        <v>61</v>
      </c>
      <c r="M654" t="s">
        <v>61</v>
      </c>
      <c r="N654" t="s">
        <v>61</v>
      </c>
      <c r="O654">
        <v>96</v>
      </c>
      <c r="P654">
        <v>13</v>
      </c>
      <c r="R654">
        <f>O654*10^7</f>
        <v>960000000</v>
      </c>
      <c r="T654">
        <f t="shared" si="163"/>
        <v>960000000</v>
      </c>
      <c r="U654">
        <f t="shared" si="164"/>
        <v>8.982271233491959</v>
      </c>
    </row>
    <row r="655" spans="1:21" ht="12.75">
      <c r="A655">
        <v>16364</v>
      </c>
      <c r="B655" t="s">
        <v>115</v>
      </c>
      <c r="C655" t="s">
        <v>22</v>
      </c>
      <c r="D655" t="s">
        <v>20</v>
      </c>
      <c r="F655" s="5" t="s">
        <v>61</v>
      </c>
      <c r="H655" t="s">
        <v>61</v>
      </c>
      <c r="I655" t="s">
        <v>61</v>
      </c>
      <c r="J655" t="s">
        <v>61</v>
      </c>
      <c r="K655">
        <v>54</v>
      </c>
      <c r="M655">
        <v>49</v>
      </c>
      <c r="N655">
        <v>5</v>
      </c>
      <c r="O655">
        <v>1</v>
      </c>
      <c r="P655">
        <v>2</v>
      </c>
      <c r="R655">
        <f>K655*10^5</f>
        <v>5400000</v>
      </c>
      <c r="T655">
        <f t="shared" si="163"/>
        <v>5400000</v>
      </c>
      <c r="U655">
        <f t="shared" si="164"/>
        <v>6.732393840247865</v>
      </c>
    </row>
    <row r="656" spans="1:21" ht="12.75">
      <c r="A656">
        <v>16365</v>
      </c>
      <c r="B656" t="s">
        <v>115</v>
      </c>
      <c r="C656" t="s">
        <v>22</v>
      </c>
      <c r="D656" t="s">
        <v>20</v>
      </c>
      <c r="F656" s="5" t="s">
        <v>61</v>
      </c>
      <c r="H656" t="s">
        <v>61</v>
      </c>
      <c r="I656" t="s">
        <v>61</v>
      </c>
      <c r="J656">
        <v>70</v>
      </c>
      <c r="K656">
        <v>11</v>
      </c>
      <c r="M656">
        <v>11</v>
      </c>
      <c r="N656">
        <v>2</v>
      </c>
      <c r="O656">
        <v>0</v>
      </c>
      <c r="P656">
        <v>0</v>
      </c>
      <c r="R656">
        <f>J656*1000</f>
        <v>70000</v>
      </c>
      <c r="T656">
        <f t="shared" si="163"/>
        <v>70000</v>
      </c>
      <c r="U656">
        <f t="shared" si="164"/>
        <v>4.8451042441768255</v>
      </c>
    </row>
    <row r="657" spans="1:21" ht="12.75">
      <c r="A657">
        <v>16366</v>
      </c>
      <c r="B657" t="s">
        <v>115</v>
      </c>
      <c r="C657" t="s">
        <v>22</v>
      </c>
      <c r="D657" t="s">
        <v>20</v>
      </c>
      <c r="F657" s="5" t="s">
        <v>61</v>
      </c>
      <c r="H657" t="s">
        <v>61</v>
      </c>
      <c r="I657" t="s">
        <v>61</v>
      </c>
      <c r="J657" t="s">
        <v>61</v>
      </c>
      <c r="K657">
        <v>11</v>
      </c>
      <c r="M657">
        <v>13</v>
      </c>
      <c r="N657">
        <v>2</v>
      </c>
      <c r="O657">
        <v>0</v>
      </c>
      <c r="P657">
        <v>0</v>
      </c>
      <c r="R657">
        <f>K657*10^5</f>
        <v>1100000</v>
      </c>
      <c r="T657">
        <f t="shared" si="163"/>
        <v>1100000</v>
      </c>
      <c r="U657">
        <f t="shared" si="164"/>
        <v>6.041393079971211</v>
      </c>
    </row>
    <row r="659" spans="1:21" ht="12.75">
      <c r="A659">
        <v>16663</v>
      </c>
      <c r="B659" t="s">
        <v>116</v>
      </c>
      <c r="C659" t="s">
        <v>15</v>
      </c>
      <c r="D659" t="s">
        <v>18</v>
      </c>
      <c r="F659" s="5">
        <v>2</v>
      </c>
      <c r="H659">
        <v>0</v>
      </c>
      <c r="I659">
        <v>0</v>
      </c>
      <c r="J659">
        <v>0</v>
      </c>
      <c r="K659">
        <v>0</v>
      </c>
      <c r="R659">
        <f aca="true" t="shared" si="166" ref="R659:R665">F659*10</f>
        <v>20</v>
      </c>
      <c r="T659">
        <f t="shared" si="163"/>
        <v>20</v>
      </c>
      <c r="U659">
        <f t="shared" si="164"/>
        <v>1.3222192947339193</v>
      </c>
    </row>
    <row r="660" spans="1:21" ht="12.75">
      <c r="A660">
        <v>16664</v>
      </c>
      <c r="B660" t="s">
        <v>116</v>
      </c>
      <c r="C660" t="s">
        <v>15</v>
      </c>
      <c r="D660" t="s">
        <v>18</v>
      </c>
      <c r="F660" s="5">
        <v>0</v>
      </c>
      <c r="H660">
        <v>0</v>
      </c>
      <c r="I660">
        <v>0</v>
      </c>
      <c r="J660">
        <v>0</v>
      </c>
      <c r="K660">
        <v>0</v>
      </c>
      <c r="R660">
        <f t="shared" si="166"/>
        <v>0</v>
      </c>
      <c r="T660">
        <f t="shared" si="163"/>
        <v>0</v>
      </c>
      <c r="U660">
        <f t="shared" si="164"/>
        <v>0</v>
      </c>
    </row>
    <row r="661" spans="1:21" ht="12.75">
      <c r="A661">
        <v>16665</v>
      </c>
      <c r="B661" t="s">
        <v>116</v>
      </c>
      <c r="C661" t="s">
        <v>15</v>
      </c>
      <c r="D661" t="s">
        <v>18</v>
      </c>
      <c r="F661" s="5">
        <v>0</v>
      </c>
      <c r="H661">
        <v>0</v>
      </c>
      <c r="I661">
        <v>0</v>
      </c>
      <c r="J661">
        <v>0</v>
      </c>
      <c r="K661">
        <v>0</v>
      </c>
      <c r="R661">
        <f t="shared" si="166"/>
        <v>0</v>
      </c>
      <c r="T661">
        <f t="shared" si="163"/>
        <v>0</v>
      </c>
      <c r="U661">
        <f t="shared" si="164"/>
        <v>0</v>
      </c>
    </row>
    <row r="662" spans="1:21" ht="12.75">
      <c r="A662">
        <v>16666</v>
      </c>
      <c r="B662" t="s">
        <v>116</v>
      </c>
      <c r="C662" t="s">
        <v>15</v>
      </c>
      <c r="D662" t="s">
        <v>18</v>
      </c>
      <c r="F662" s="5">
        <v>0</v>
      </c>
      <c r="H662">
        <v>0</v>
      </c>
      <c r="I662">
        <v>0</v>
      </c>
      <c r="J662">
        <v>0</v>
      </c>
      <c r="K662">
        <v>0</v>
      </c>
      <c r="R662">
        <f t="shared" si="166"/>
        <v>0</v>
      </c>
      <c r="T662">
        <f t="shared" si="163"/>
        <v>0</v>
      </c>
      <c r="U662">
        <f t="shared" si="164"/>
        <v>0</v>
      </c>
    </row>
    <row r="663" spans="1:21" ht="12.75">
      <c r="A663">
        <v>16667</v>
      </c>
      <c r="B663" t="s">
        <v>116</v>
      </c>
      <c r="C663" t="s">
        <v>15</v>
      </c>
      <c r="D663" t="s">
        <v>18</v>
      </c>
      <c r="F663" s="5">
        <v>0</v>
      </c>
      <c r="H663">
        <v>0</v>
      </c>
      <c r="I663">
        <v>0</v>
      </c>
      <c r="J663">
        <v>0</v>
      </c>
      <c r="K663">
        <v>0</v>
      </c>
      <c r="R663">
        <f t="shared" si="166"/>
        <v>0</v>
      </c>
      <c r="T663">
        <f t="shared" si="163"/>
        <v>0</v>
      </c>
      <c r="U663">
        <f t="shared" si="164"/>
        <v>0</v>
      </c>
    </row>
    <row r="664" spans="1:21" ht="12.75">
      <c r="A664">
        <v>16668</v>
      </c>
      <c r="B664" t="s">
        <v>116</v>
      </c>
      <c r="C664" t="s">
        <v>15</v>
      </c>
      <c r="D664" t="s">
        <v>18</v>
      </c>
      <c r="F664" s="5">
        <v>1</v>
      </c>
      <c r="H664">
        <v>0</v>
      </c>
      <c r="I664">
        <v>0</v>
      </c>
      <c r="J664">
        <v>0</v>
      </c>
      <c r="K664">
        <v>0</v>
      </c>
      <c r="R664">
        <f t="shared" si="166"/>
        <v>10</v>
      </c>
      <c r="T664">
        <f t="shared" si="163"/>
        <v>10</v>
      </c>
      <c r="U664">
        <f t="shared" si="164"/>
        <v>1.0413926851582251</v>
      </c>
    </row>
    <row r="665" spans="1:21" ht="12.75">
      <c r="A665">
        <v>16669</v>
      </c>
      <c r="B665" t="s">
        <v>116</v>
      </c>
      <c r="C665" t="s">
        <v>15</v>
      </c>
      <c r="D665" t="s">
        <v>18</v>
      </c>
      <c r="F665" s="5">
        <v>7</v>
      </c>
      <c r="H665">
        <v>0</v>
      </c>
      <c r="I665">
        <v>0</v>
      </c>
      <c r="J665">
        <v>0</v>
      </c>
      <c r="K665">
        <v>0</v>
      </c>
      <c r="R665">
        <f t="shared" si="166"/>
        <v>70</v>
      </c>
      <c r="T665">
        <f t="shared" si="163"/>
        <v>70</v>
      </c>
      <c r="U665">
        <f t="shared" si="164"/>
        <v>1.8512583487190752</v>
      </c>
    </row>
    <row r="667" spans="1:21" ht="12.75">
      <c r="A667">
        <v>16670</v>
      </c>
      <c r="B667" t="s">
        <v>116</v>
      </c>
      <c r="C667" t="s">
        <v>15</v>
      </c>
      <c r="D667" t="s">
        <v>19</v>
      </c>
      <c r="F667" s="5">
        <v>2</v>
      </c>
      <c r="H667">
        <v>4</v>
      </c>
      <c r="I667">
        <v>0</v>
      </c>
      <c r="J667">
        <v>0</v>
      </c>
      <c r="K667">
        <v>0</v>
      </c>
      <c r="R667">
        <f aca="true" t="shared" si="167" ref="R667:R673">F667*10</f>
        <v>20</v>
      </c>
      <c r="T667">
        <f t="shared" si="163"/>
        <v>20</v>
      </c>
      <c r="U667">
        <f t="shared" si="164"/>
        <v>1.3222192947339193</v>
      </c>
    </row>
    <row r="668" spans="1:21" ht="12.75">
      <c r="A668">
        <v>16671</v>
      </c>
      <c r="B668" t="s">
        <v>116</v>
      </c>
      <c r="C668" t="s">
        <v>15</v>
      </c>
      <c r="D668" t="s">
        <v>19</v>
      </c>
      <c r="F668" s="5">
        <v>4</v>
      </c>
      <c r="H668">
        <v>1</v>
      </c>
      <c r="I668">
        <v>0</v>
      </c>
      <c r="J668">
        <v>0</v>
      </c>
      <c r="K668">
        <v>0</v>
      </c>
      <c r="R668">
        <f t="shared" si="167"/>
        <v>40</v>
      </c>
      <c r="T668">
        <f t="shared" si="163"/>
        <v>40</v>
      </c>
      <c r="U668">
        <f t="shared" si="164"/>
        <v>1.6127838567197355</v>
      </c>
    </row>
    <row r="669" spans="1:21" ht="12.75">
      <c r="A669">
        <v>16672</v>
      </c>
      <c r="B669" t="s">
        <v>116</v>
      </c>
      <c r="C669" t="s">
        <v>15</v>
      </c>
      <c r="D669" t="s">
        <v>19</v>
      </c>
      <c r="F669" s="5">
        <v>2</v>
      </c>
      <c r="H669">
        <v>0</v>
      </c>
      <c r="I669">
        <v>0</v>
      </c>
      <c r="J669">
        <v>0</v>
      </c>
      <c r="K669">
        <v>0</v>
      </c>
      <c r="R669">
        <f t="shared" si="167"/>
        <v>20</v>
      </c>
      <c r="T669">
        <f t="shared" si="163"/>
        <v>20</v>
      </c>
      <c r="U669">
        <f t="shared" si="164"/>
        <v>1.3222192947339193</v>
      </c>
    </row>
    <row r="670" spans="1:21" ht="12.75">
      <c r="A670">
        <v>16673</v>
      </c>
      <c r="B670" t="s">
        <v>116</v>
      </c>
      <c r="C670" t="s">
        <v>15</v>
      </c>
      <c r="D670" t="s">
        <v>19</v>
      </c>
      <c r="F670" s="5">
        <v>5</v>
      </c>
      <c r="H670">
        <v>3</v>
      </c>
      <c r="I670">
        <v>0</v>
      </c>
      <c r="J670">
        <v>0</v>
      </c>
      <c r="K670">
        <v>0</v>
      </c>
      <c r="R670">
        <f t="shared" si="167"/>
        <v>50</v>
      </c>
      <c r="T670">
        <f t="shared" si="163"/>
        <v>50</v>
      </c>
      <c r="U670">
        <f t="shared" si="164"/>
        <v>1.7075701760979363</v>
      </c>
    </row>
    <row r="671" spans="1:21" ht="12.75">
      <c r="A671">
        <v>16674</v>
      </c>
      <c r="B671" t="s">
        <v>116</v>
      </c>
      <c r="C671" t="s">
        <v>15</v>
      </c>
      <c r="D671" t="s">
        <v>19</v>
      </c>
      <c r="F671" s="5">
        <v>36</v>
      </c>
      <c r="H671">
        <v>8</v>
      </c>
      <c r="I671">
        <v>0</v>
      </c>
      <c r="J671">
        <v>0</v>
      </c>
      <c r="K671">
        <v>0</v>
      </c>
      <c r="R671">
        <f t="shared" si="167"/>
        <v>360</v>
      </c>
      <c r="T671">
        <f t="shared" si="163"/>
        <v>360</v>
      </c>
      <c r="U671">
        <f t="shared" si="164"/>
        <v>2.5575072019056577</v>
      </c>
    </row>
    <row r="672" spans="1:21" ht="12.75">
      <c r="A672">
        <v>16675</v>
      </c>
      <c r="B672" t="s">
        <v>116</v>
      </c>
      <c r="C672" t="s">
        <v>15</v>
      </c>
      <c r="D672" t="s">
        <v>19</v>
      </c>
      <c r="F672" s="5">
        <v>7</v>
      </c>
      <c r="H672">
        <v>0</v>
      </c>
      <c r="I672">
        <v>0</v>
      </c>
      <c r="J672">
        <v>0</v>
      </c>
      <c r="K672">
        <v>0</v>
      </c>
      <c r="R672">
        <f t="shared" si="167"/>
        <v>70</v>
      </c>
      <c r="T672">
        <f t="shared" si="163"/>
        <v>70</v>
      </c>
      <c r="U672">
        <f t="shared" si="164"/>
        <v>1.8512583487190752</v>
      </c>
    </row>
    <row r="673" spans="1:21" ht="12.75">
      <c r="A673">
        <v>16676</v>
      </c>
      <c r="B673" t="s">
        <v>116</v>
      </c>
      <c r="C673" t="s">
        <v>15</v>
      </c>
      <c r="D673" t="s">
        <v>19</v>
      </c>
      <c r="F673" s="5">
        <v>1</v>
      </c>
      <c r="H673">
        <v>0</v>
      </c>
      <c r="I673">
        <v>0</v>
      </c>
      <c r="J673">
        <v>0</v>
      </c>
      <c r="K673">
        <v>0</v>
      </c>
      <c r="R673">
        <f t="shared" si="167"/>
        <v>10</v>
      </c>
      <c r="T673">
        <f t="shared" si="163"/>
        <v>10</v>
      </c>
      <c r="U673">
        <f t="shared" si="164"/>
        <v>1.0413926851582251</v>
      </c>
    </row>
    <row r="675" spans="1:21" ht="12.75">
      <c r="A675">
        <v>16677</v>
      </c>
      <c r="B675" t="s">
        <v>116</v>
      </c>
      <c r="C675" t="s">
        <v>15</v>
      </c>
      <c r="D675" t="s">
        <v>20</v>
      </c>
      <c r="F675" s="5" t="s">
        <v>61</v>
      </c>
      <c r="H675">
        <v>103</v>
      </c>
      <c r="I675">
        <v>12</v>
      </c>
      <c r="J675">
        <v>0</v>
      </c>
      <c r="K675">
        <v>0</v>
      </c>
      <c r="R675">
        <f>I675*1000</f>
        <v>12000</v>
      </c>
      <c r="T675">
        <f t="shared" si="163"/>
        <v>12000</v>
      </c>
      <c r="U675">
        <f t="shared" si="164"/>
        <v>4.079217435746567</v>
      </c>
    </row>
    <row r="676" spans="1:21" ht="12.75">
      <c r="A676">
        <v>16678</v>
      </c>
      <c r="B676" t="s">
        <v>116</v>
      </c>
      <c r="C676" t="s">
        <v>15</v>
      </c>
      <c r="D676" t="s">
        <v>20</v>
      </c>
      <c r="F676" s="5" t="s">
        <v>61</v>
      </c>
      <c r="H676">
        <v>60</v>
      </c>
      <c r="I676">
        <v>9</v>
      </c>
      <c r="J676">
        <v>0</v>
      </c>
      <c r="K676">
        <v>0</v>
      </c>
      <c r="R676">
        <f>H676*100</f>
        <v>6000</v>
      </c>
      <c r="T676">
        <f t="shared" si="163"/>
        <v>6000</v>
      </c>
      <c r="U676">
        <f t="shared" si="164"/>
        <v>3.7782236267660965</v>
      </c>
    </row>
    <row r="677" spans="1:21" ht="12.75">
      <c r="A677">
        <v>16679</v>
      </c>
      <c r="B677" t="s">
        <v>116</v>
      </c>
      <c r="C677" t="s">
        <v>15</v>
      </c>
      <c r="D677" t="s">
        <v>20</v>
      </c>
      <c r="F677" s="5" t="s">
        <v>61</v>
      </c>
      <c r="H677" t="s">
        <v>61</v>
      </c>
      <c r="I677">
        <v>14</v>
      </c>
      <c r="J677">
        <v>0</v>
      </c>
      <c r="K677">
        <v>0</v>
      </c>
      <c r="R677">
        <f>I677*1000</f>
        <v>14000</v>
      </c>
      <c r="T677">
        <f t="shared" si="163"/>
        <v>14000</v>
      </c>
      <c r="U677">
        <f t="shared" si="164"/>
        <v>4.1461590556048185</v>
      </c>
    </row>
    <row r="678" spans="1:21" ht="12.75">
      <c r="A678">
        <v>16680</v>
      </c>
      <c r="B678" t="s">
        <v>116</v>
      </c>
      <c r="C678" t="s">
        <v>15</v>
      </c>
      <c r="D678" t="s">
        <v>20</v>
      </c>
      <c r="F678" s="5" t="s">
        <v>61</v>
      </c>
      <c r="H678">
        <v>34</v>
      </c>
      <c r="I678">
        <v>9</v>
      </c>
      <c r="J678">
        <v>0</v>
      </c>
      <c r="K678">
        <v>0</v>
      </c>
      <c r="R678">
        <f>H678*100</f>
        <v>3400</v>
      </c>
      <c r="T678">
        <f t="shared" si="163"/>
        <v>3400</v>
      </c>
      <c r="U678">
        <f t="shared" si="164"/>
        <v>3.531606631932722</v>
      </c>
    </row>
    <row r="679" spans="1:21" ht="12.75">
      <c r="A679">
        <v>16681</v>
      </c>
      <c r="B679" t="s">
        <v>116</v>
      </c>
      <c r="C679" t="s">
        <v>15</v>
      </c>
      <c r="D679" t="s">
        <v>20</v>
      </c>
      <c r="F679" s="5" t="s">
        <v>61</v>
      </c>
      <c r="H679">
        <v>95</v>
      </c>
      <c r="I679">
        <v>8</v>
      </c>
      <c r="J679">
        <v>0</v>
      </c>
      <c r="K679">
        <v>0</v>
      </c>
      <c r="R679">
        <f>H679*100</f>
        <v>9500</v>
      </c>
      <c r="T679">
        <f t="shared" si="163"/>
        <v>9500</v>
      </c>
      <c r="U679">
        <f t="shared" si="164"/>
        <v>3.9777693180915743</v>
      </c>
    </row>
    <row r="680" spans="1:21" ht="12.75">
      <c r="A680">
        <v>16682</v>
      </c>
      <c r="B680" t="s">
        <v>116</v>
      </c>
      <c r="C680" t="s">
        <v>15</v>
      </c>
      <c r="D680" t="s">
        <v>20</v>
      </c>
      <c r="F680" s="5" t="s">
        <v>61</v>
      </c>
      <c r="H680">
        <v>66</v>
      </c>
      <c r="I680">
        <v>5</v>
      </c>
      <c r="J680">
        <v>0</v>
      </c>
      <c r="K680">
        <v>0</v>
      </c>
      <c r="R680">
        <f>H680*100</f>
        <v>6600</v>
      </c>
      <c r="T680">
        <f aca="true" t="shared" si="168" ref="T680:T725">AVERAGE(R680:S680)</f>
        <v>6600</v>
      </c>
      <c r="U680">
        <f>LOG10(T680+1)</f>
        <v>3.819609732751585</v>
      </c>
    </row>
    <row r="681" spans="1:21" ht="12.75">
      <c r="A681">
        <v>16683</v>
      </c>
      <c r="B681" t="s">
        <v>116</v>
      </c>
      <c r="C681" t="s">
        <v>15</v>
      </c>
      <c r="D681" t="s">
        <v>20</v>
      </c>
      <c r="F681" s="5">
        <v>161</v>
      </c>
      <c r="H681">
        <v>21</v>
      </c>
      <c r="I681">
        <v>1</v>
      </c>
      <c r="J681">
        <v>0</v>
      </c>
      <c r="K681">
        <v>0</v>
      </c>
      <c r="R681">
        <f>H681*100</f>
        <v>2100</v>
      </c>
      <c r="T681">
        <f t="shared" si="168"/>
        <v>2100</v>
      </c>
      <c r="U681">
        <f>LOG10(T681+1)</f>
        <v>3.3224260524059526</v>
      </c>
    </row>
    <row r="683" spans="1:21" ht="12.75">
      <c r="A683">
        <v>16684</v>
      </c>
      <c r="B683" t="s">
        <v>116</v>
      </c>
      <c r="C683" t="s">
        <v>21</v>
      </c>
      <c r="D683" t="s">
        <v>18</v>
      </c>
      <c r="F683" s="5">
        <v>0</v>
      </c>
      <c r="H683" s="5">
        <v>0</v>
      </c>
      <c r="I683" s="5">
        <v>0</v>
      </c>
      <c r="J683" s="5">
        <v>0</v>
      </c>
      <c r="K683" s="5">
        <v>0</v>
      </c>
      <c r="R683">
        <f aca="true" t="shared" si="169" ref="R683:R696">F683*10</f>
        <v>0</v>
      </c>
      <c r="T683">
        <f t="shared" si="168"/>
        <v>0</v>
      </c>
      <c r="U683">
        <f aca="true" t="shared" si="170" ref="U683:U689">LOG10(T683+1)</f>
        <v>0</v>
      </c>
    </row>
    <row r="684" spans="1:21" ht="12.75">
      <c r="A684">
        <v>16685</v>
      </c>
      <c r="B684" t="s">
        <v>116</v>
      </c>
      <c r="C684" t="s">
        <v>21</v>
      </c>
      <c r="D684" t="s">
        <v>18</v>
      </c>
      <c r="F684" s="5">
        <v>0</v>
      </c>
      <c r="H684" s="5">
        <v>0</v>
      </c>
      <c r="I684" s="5">
        <v>0</v>
      </c>
      <c r="J684" s="5">
        <v>0</v>
      </c>
      <c r="K684" s="5">
        <v>0</v>
      </c>
      <c r="R684">
        <f t="shared" si="169"/>
        <v>0</v>
      </c>
      <c r="T684">
        <f t="shared" si="168"/>
        <v>0</v>
      </c>
      <c r="U684">
        <f t="shared" si="170"/>
        <v>0</v>
      </c>
    </row>
    <row r="685" spans="1:21" ht="12.75">
      <c r="A685">
        <v>16686</v>
      </c>
      <c r="B685" t="s">
        <v>116</v>
      </c>
      <c r="C685" t="s">
        <v>21</v>
      </c>
      <c r="D685" t="s">
        <v>18</v>
      </c>
      <c r="F685" s="5">
        <v>0</v>
      </c>
      <c r="H685" s="5">
        <v>0</v>
      </c>
      <c r="I685" s="5">
        <v>0</v>
      </c>
      <c r="J685" s="5">
        <v>0</v>
      </c>
      <c r="K685" s="5">
        <v>0</v>
      </c>
      <c r="R685">
        <f t="shared" si="169"/>
        <v>0</v>
      </c>
      <c r="T685">
        <f t="shared" si="168"/>
        <v>0</v>
      </c>
      <c r="U685">
        <f t="shared" si="170"/>
        <v>0</v>
      </c>
    </row>
    <row r="686" spans="1:21" ht="12.75">
      <c r="A686">
        <v>16687</v>
      </c>
      <c r="B686" t="s">
        <v>116</v>
      </c>
      <c r="C686" t="s">
        <v>21</v>
      </c>
      <c r="D686" t="s">
        <v>18</v>
      </c>
      <c r="F686" s="5">
        <v>0</v>
      </c>
      <c r="H686" s="5">
        <v>0</v>
      </c>
      <c r="I686" s="5">
        <v>0</v>
      </c>
      <c r="J686" s="5">
        <v>0</v>
      </c>
      <c r="K686" s="5">
        <v>0</v>
      </c>
      <c r="R686">
        <f t="shared" si="169"/>
        <v>0</v>
      </c>
      <c r="T686">
        <f t="shared" si="168"/>
        <v>0</v>
      </c>
      <c r="U686">
        <f t="shared" si="170"/>
        <v>0</v>
      </c>
    </row>
    <row r="687" spans="1:21" ht="12.75">
      <c r="A687">
        <v>16688</v>
      </c>
      <c r="B687" t="s">
        <v>116</v>
      </c>
      <c r="C687" t="s">
        <v>21</v>
      </c>
      <c r="D687" t="s">
        <v>18</v>
      </c>
      <c r="F687" s="5">
        <v>0</v>
      </c>
      <c r="H687" s="5">
        <v>0</v>
      </c>
      <c r="I687" s="5">
        <v>0</v>
      </c>
      <c r="J687" s="5">
        <v>0</v>
      </c>
      <c r="K687" s="5">
        <v>0</v>
      </c>
      <c r="R687">
        <f t="shared" si="169"/>
        <v>0</v>
      </c>
      <c r="T687">
        <f t="shared" si="168"/>
        <v>0</v>
      </c>
      <c r="U687">
        <f t="shared" si="170"/>
        <v>0</v>
      </c>
    </row>
    <row r="688" spans="1:21" ht="12.75">
      <c r="A688">
        <v>16689</v>
      </c>
      <c r="B688" t="s">
        <v>116</v>
      </c>
      <c r="C688" t="s">
        <v>21</v>
      </c>
      <c r="D688" t="s">
        <v>18</v>
      </c>
      <c r="F688" s="5">
        <v>0</v>
      </c>
      <c r="H688" s="5">
        <v>0</v>
      </c>
      <c r="I688" s="5">
        <v>0</v>
      </c>
      <c r="J688" s="5">
        <v>0</v>
      </c>
      <c r="K688" s="5">
        <v>0</v>
      </c>
      <c r="R688">
        <f t="shared" si="169"/>
        <v>0</v>
      </c>
      <c r="T688">
        <f t="shared" si="168"/>
        <v>0</v>
      </c>
      <c r="U688">
        <f t="shared" si="170"/>
        <v>0</v>
      </c>
    </row>
    <row r="689" spans="1:21" ht="12.75">
      <c r="A689">
        <v>16690</v>
      </c>
      <c r="B689" t="s">
        <v>116</v>
      </c>
      <c r="C689" t="s">
        <v>21</v>
      </c>
      <c r="D689" t="s">
        <v>18</v>
      </c>
      <c r="F689" s="5">
        <v>0</v>
      </c>
      <c r="H689" s="5">
        <v>0</v>
      </c>
      <c r="I689" s="5">
        <v>0</v>
      </c>
      <c r="J689" s="5">
        <v>0</v>
      </c>
      <c r="K689" s="5">
        <v>0</v>
      </c>
      <c r="R689">
        <f t="shared" si="169"/>
        <v>0</v>
      </c>
      <c r="T689">
        <f t="shared" si="168"/>
        <v>0</v>
      </c>
      <c r="U689">
        <f t="shared" si="170"/>
        <v>0</v>
      </c>
    </row>
    <row r="691" spans="1:21" ht="12.75">
      <c r="A691">
        <v>16691</v>
      </c>
      <c r="B691" t="s">
        <v>116</v>
      </c>
      <c r="C691" t="s">
        <v>21</v>
      </c>
      <c r="D691" t="s">
        <v>19</v>
      </c>
      <c r="F691" s="5">
        <v>1</v>
      </c>
      <c r="H691" s="5">
        <v>1</v>
      </c>
      <c r="I691" s="5">
        <v>0</v>
      </c>
      <c r="J691" s="5">
        <v>0</v>
      </c>
      <c r="K691" s="5">
        <v>0</v>
      </c>
      <c r="R691">
        <f t="shared" si="169"/>
        <v>10</v>
      </c>
      <c r="T691">
        <f t="shared" si="168"/>
        <v>10</v>
      </c>
      <c r="U691">
        <f aca="true" t="shared" si="171" ref="U691:U696">LOG10(T691+1)</f>
        <v>1.0413926851582251</v>
      </c>
    </row>
    <row r="692" spans="1:21" ht="12.75">
      <c r="A692">
        <v>16692</v>
      </c>
      <c r="B692" t="s">
        <v>116</v>
      </c>
      <c r="C692" t="s">
        <v>21</v>
      </c>
      <c r="D692" t="s">
        <v>19</v>
      </c>
      <c r="F692" s="5">
        <v>6</v>
      </c>
      <c r="H692" s="5">
        <v>0</v>
      </c>
      <c r="I692" s="5">
        <v>0</v>
      </c>
      <c r="J692" s="5">
        <v>0</v>
      </c>
      <c r="K692" s="5">
        <v>0</v>
      </c>
      <c r="R692">
        <f t="shared" si="169"/>
        <v>60</v>
      </c>
      <c r="T692">
        <f t="shared" si="168"/>
        <v>60</v>
      </c>
      <c r="U692">
        <f t="shared" si="171"/>
        <v>1.7853298350107671</v>
      </c>
    </row>
    <row r="693" spans="1:21" ht="12.75">
      <c r="A693">
        <v>16693</v>
      </c>
      <c r="B693" t="s">
        <v>116</v>
      </c>
      <c r="C693" t="s">
        <v>21</v>
      </c>
      <c r="D693" t="s">
        <v>19</v>
      </c>
      <c r="F693" s="5">
        <v>0</v>
      </c>
      <c r="H693" s="5">
        <v>0</v>
      </c>
      <c r="I693" s="5">
        <v>0</v>
      </c>
      <c r="J693" s="5">
        <v>0</v>
      </c>
      <c r="K693" s="5">
        <v>0</v>
      </c>
      <c r="R693">
        <f t="shared" si="169"/>
        <v>0</v>
      </c>
      <c r="T693">
        <f t="shared" si="168"/>
        <v>0</v>
      </c>
      <c r="U693">
        <f t="shared" si="171"/>
        <v>0</v>
      </c>
    </row>
    <row r="694" spans="1:21" ht="12.75">
      <c r="A694">
        <v>16694</v>
      </c>
      <c r="B694" t="s">
        <v>116</v>
      </c>
      <c r="C694" t="s">
        <v>21</v>
      </c>
      <c r="D694" t="s">
        <v>19</v>
      </c>
      <c r="F694" s="5">
        <v>0</v>
      </c>
      <c r="H694" s="5">
        <v>0</v>
      </c>
      <c r="I694" s="5">
        <v>0</v>
      </c>
      <c r="J694" s="5">
        <v>0</v>
      </c>
      <c r="K694" s="5">
        <v>0</v>
      </c>
      <c r="R694">
        <f t="shared" si="169"/>
        <v>0</v>
      </c>
      <c r="T694">
        <f t="shared" si="168"/>
        <v>0</v>
      </c>
      <c r="U694">
        <f t="shared" si="171"/>
        <v>0</v>
      </c>
    </row>
    <row r="695" spans="1:21" ht="12.75">
      <c r="A695">
        <v>16695</v>
      </c>
      <c r="B695" t="s">
        <v>116</v>
      </c>
      <c r="C695" t="s">
        <v>21</v>
      </c>
      <c r="D695" t="s">
        <v>19</v>
      </c>
      <c r="F695" s="5">
        <v>4</v>
      </c>
      <c r="H695" s="5">
        <v>1</v>
      </c>
      <c r="I695" s="5">
        <v>1</v>
      </c>
      <c r="J695" s="5">
        <v>0</v>
      </c>
      <c r="K695" s="5">
        <v>0</v>
      </c>
      <c r="R695">
        <f t="shared" si="169"/>
        <v>40</v>
      </c>
      <c r="T695">
        <f t="shared" si="168"/>
        <v>40</v>
      </c>
      <c r="U695">
        <f t="shared" si="171"/>
        <v>1.6127838567197355</v>
      </c>
    </row>
    <row r="696" spans="1:21" ht="12.75">
      <c r="A696">
        <v>16696</v>
      </c>
      <c r="B696" t="s">
        <v>116</v>
      </c>
      <c r="C696" t="s">
        <v>21</v>
      </c>
      <c r="D696" t="s">
        <v>19</v>
      </c>
      <c r="F696" s="5">
        <v>0</v>
      </c>
      <c r="H696" s="5">
        <v>0</v>
      </c>
      <c r="I696" s="5">
        <v>0</v>
      </c>
      <c r="J696" s="5">
        <v>0</v>
      </c>
      <c r="K696" s="5">
        <v>0</v>
      </c>
      <c r="R696">
        <f t="shared" si="169"/>
        <v>0</v>
      </c>
      <c r="T696">
        <f t="shared" si="168"/>
        <v>0</v>
      </c>
      <c r="U696">
        <f t="shared" si="171"/>
        <v>0</v>
      </c>
    </row>
    <row r="697" spans="1:4" ht="12.75">
      <c r="A697">
        <v>16697</v>
      </c>
      <c r="B697" t="s">
        <v>116</v>
      </c>
      <c r="C697" t="s">
        <v>21</v>
      </c>
      <c r="D697" t="s">
        <v>19</v>
      </c>
    </row>
    <row r="699" spans="1:21" ht="12.75">
      <c r="A699">
        <v>16698</v>
      </c>
      <c r="B699" t="s">
        <v>116</v>
      </c>
      <c r="C699" t="s">
        <v>21</v>
      </c>
      <c r="D699" t="s">
        <v>20</v>
      </c>
      <c r="F699" s="5" t="s">
        <v>61</v>
      </c>
      <c r="H699" t="s">
        <v>61</v>
      </c>
      <c r="I699" t="s">
        <v>61</v>
      </c>
      <c r="J699" s="5">
        <v>9</v>
      </c>
      <c r="K699" s="5">
        <v>1</v>
      </c>
      <c r="R699">
        <f>J699*10^4</f>
        <v>90000</v>
      </c>
      <c r="T699">
        <f t="shared" si="168"/>
        <v>90000</v>
      </c>
      <c r="U699">
        <f aca="true" t="shared" si="172" ref="U699:U705">LOG10(T699+1)</f>
        <v>4.95424733490676</v>
      </c>
    </row>
    <row r="700" spans="1:21" ht="12.75">
      <c r="A700">
        <v>16699</v>
      </c>
      <c r="B700" t="s">
        <v>116</v>
      </c>
      <c r="C700" t="s">
        <v>21</v>
      </c>
      <c r="D700" t="s">
        <v>20</v>
      </c>
      <c r="F700" s="5">
        <v>40</v>
      </c>
      <c r="H700">
        <v>3</v>
      </c>
      <c r="I700">
        <v>2</v>
      </c>
      <c r="J700" s="5">
        <v>0</v>
      </c>
      <c r="K700" s="5">
        <v>0</v>
      </c>
      <c r="R700">
        <f>F700*10</f>
        <v>400</v>
      </c>
      <c r="T700">
        <f t="shared" si="168"/>
        <v>400</v>
      </c>
      <c r="U700">
        <f t="shared" si="172"/>
        <v>2.603144372620182</v>
      </c>
    </row>
    <row r="701" spans="1:21" ht="12.75">
      <c r="A701">
        <v>16700</v>
      </c>
      <c r="B701" t="s">
        <v>116</v>
      </c>
      <c r="C701" t="s">
        <v>21</v>
      </c>
      <c r="D701" t="s">
        <v>20</v>
      </c>
      <c r="F701" s="5" t="s">
        <v>61</v>
      </c>
      <c r="H701" t="s">
        <v>61</v>
      </c>
      <c r="I701">
        <v>40</v>
      </c>
      <c r="J701" s="5">
        <v>10</v>
      </c>
      <c r="K701" s="5">
        <v>0</v>
      </c>
      <c r="R701">
        <f>I701*1000</f>
        <v>40000</v>
      </c>
      <c r="T701">
        <f t="shared" si="168"/>
        <v>40000</v>
      </c>
      <c r="U701">
        <f t="shared" si="172"/>
        <v>4.602070848554296</v>
      </c>
    </row>
    <row r="702" spans="1:21" ht="12.75">
      <c r="A702">
        <v>16701</v>
      </c>
      <c r="B702" t="s">
        <v>116</v>
      </c>
      <c r="C702" t="s">
        <v>21</v>
      </c>
      <c r="D702" t="s">
        <v>20</v>
      </c>
      <c r="F702" s="5" t="s">
        <v>61</v>
      </c>
      <c r="H702" t="s">
        <v>61</v>
      </c>
      <c r="I702">
        <v>10</v>
      </c>
      <c r="J702" s="5">
        <v>1</v>
      </c>
      <c r="K702" s="5">
        <v>0</v>
      </c>
      <c r="R702">
        <f>I702*1000</f>
        <v>10000</v>
      </c>
      <c r="T702">
        <f t="shared" si="168"/>
        <v>10000</v>
      </c>
      <c r="U702">
        <f t="shared" si="172"/>
        <v>4.000043427276863</v>
      </c>
    </row>
    <row r="703" spans="1:21" ht="12.75">
      <c r="A703">
        <v>16702</v>
      </c>
      <c r="B703" t="s">
        <v>116</v>
      </c>
      <c r="C703" t="s">
        <v>21</v>
      </c>
      <c r="D703" t="s">
        <v>20</v>
      </c>
      <c r="F703" s="5">
        <v>142</v>
      </c>
      <c r="H703">
        <v>14</v>
      </c>
      <c r="I703">
        <v>1</v>
      </c>
      <c r="J703" s="5">
        <v>0</v>
      </c>
      <c r="K703" s="5">
        <v>0</v>
      </c>
      <c r="R703">
        <f>H703*100</f>
        <v>1400</v>
      </c>
      <c r="T703">
        <f t="shared" si="168"/>
        <v>1400</v>
      </c>
      <c r="U703">
        <f t="shared" si="172"/>
        <v>3.1464381352857744</v>
      </c>
    </row>
    <row r="704" spans="1:21" ht="12.75">
      <c r="A704">
        <v>16703</v>
      </c>
      <c r="B704" t="s">
        <v>116</v>
      </c>
      <c r="C704" t="s">
        <v>21</v>
      </c>
      <c r="D704" t="s">
        <v>20</v>
      </c>
      <c r="F704" s="5">
        <v>0</v>
      </c>
      <c r="H704">
        <v>0</v>
      </c>
      <c r="I704">
        <v>0</v>
      </c>
      <c r="J704" s="5">
        <v>0</v>
      </c>
      <c r="K704" s="5">
        <v>0</v>
      </c>
      <c r="R704">
        <f>F704*10</f>
        <v>0</v>
      </c>
      <c r="T704">
        <f t="shared" si="168"/>
        <v>0</v>
      </c>
      <c r="U704">
        <f t="shared" si="172"/>
        <v>0</v>
      </c>
    </row>
    <row r="705" spans="1:21" ht="12.75">
      <c r="A705">
        <v>16704</v>
      </c>
      <c r="B705" t="s">
        <v>116</v>
      </c>
      <c r="C705" t="s">
        <v>21</v>
      </c>
      <c r="D705" t="s">
        <v>20</v>
      </c>
      <c r="F705" s="5" t="s">
        <v>61</v>
      </c>
      <c r="H705" t="s">
        <v>61</v>
      </c>
      <c r="I705">
        <v>41</v>
      </c>
      <c r="J705" s="5">
        <v>9</v>
      </c>
      <c r="K705" s="5">
        <v>3</v>
      </c>
      <c r="R705">
        <f>I705*1000</f>
        <v>41000</v>
      </c>
      <c r="T705">
        <f t="shared" si="168"/>
        <v>41000</v>
      </c>
      <c r="U705">
        <f t="shared" si="172"/>
        <v>4.6127944491388995</v>
      </c>
    </row>
    <row r="707" spans="1:21" ht="12.75">
      <c r="A707">
        <v>16705</v>
      </c>
      <c r="B707" t="s">
        <v>116</v>
      </c>
      <c r="C707" t="s">
        <v>22</v>
      </c>
      <c r="D707" t="s">
        <v>18</v>
      </c>
      <c r="F707" s="5">
        <v>0</v>
      </c>
      <c r="H707">
        <v>0</v>
      </c>
      <c r="I707">
        <v>0</v>
      </c>
      <c r="J707">
        <v>0</v>
      </c>
      <c r="K707">
        <v>0</v>
      </c>
      <c r="R707">
        <f>F707*10</f>
        <v>0</v>
      </c>
      <c r="T707">
        <f t="shared" si="168"/>
        <v>0</v>
      </c>
      <c r="U707">
        <f>LOG10(T707+1)</f>
        <v>0</v>
      </c>
    </row>
    <row r="708" spans="1:21" ht="12.75">
      <c r="A708">
        <v>16706</v>
      </c>
      <c r="B708" t="s">
        <v>116</v>
      </c>
      <c r="C708" t="s">
        <v>22</v>
      </c>
      <c r="D708" t="s">
        <v>18</v>
      </c>
      <c r="F708" s="5">
        <v>0</v>
      </c>
      <c r="H708">
        <v>0</v>
      </c>
      <c r="I708">
        <v>0</v>
      </c>
      <c r="J708">
        <v>0</v>
      </c>
      <c r="K708">
        <v>0</v>
      </c>
      <c r="R708">
        <f>F708*10</f>
        <v>0</v>
      </c>
      <c r="T708">
        <f t="shared" si="168"/>
        <v>0</v>
      </c>
      <c r="U708">
        <f>LOG10(T708+1)</f>
        <v>0</v>
      </c>
    </row>
    <row r="709" spans="1:21" ht="12.75">
      <c r="A709">
        <v>16707</v>
      </c>
      <c r="B709" t="s">
        <v>116</v>
      </c>
      <c r="C709" t="s">
        <v>22</v>
      </c>
      <c r="D709" t="s">
        <v>18</v>
      </c>
      <c r="F709" s="5">
        <v>0</v>
      </c>
      <c r="H709">
        <v>1</v>
      </c>
      <c r="I709">
        <v>0</v>
      </c>
      <c r="J709">
        <v>0</v>
      </c>
      <c r="K709">
        <v>0</v>
      </c>
      <c r="R709">
        <f>F709*10</f>
        <v>0</v>
      </c>
      <c r="T709">
        <f t="shared" si="168"/>
        <v>0</v>
      </c>
      <c r="U709">
        <f>LOG10(T709+1)</f>
        <v>0</v>
      </c>
    </row>
    <row r="710" spans="1:21" ht="12.75">
      <c r="A710">
        <v>16708</v>
      </c>
      <c r="B710" t="s">
        <v>116</v>
      </c>
      <c r="C710" t="s">
        <v>22</v>
      </c>
      <c r="D710" t="s">
        <v>18</v>
      </c>
      <c r="F710" s="5">
        <v>0</v>
      </c>
      <c r="H710">
        <v>0</v>
      </c>
      <c r="I710">
        <v>0</v>
      </c>
      <c r="J710">
        <v>0</v>
      </c>
      <c r="K710">
        <v>0</v>
      </c>
      <c r="R710">
        <f>F710*10</f>
        <v>0</v>
      </c>
      <c r="T710">
        <f t="shared" si="168"/>
        <v>0</v>
      </c>
      <c r="U710">
        <f>LOG10(T710+1)</f>
        <v>0</v>
      </c>
    </row>
    <row r="711" spans="1:21" ht="12.75">
      <c r="A711">
        <v>16709</v>
      </c>
      <c r="B711" t="s">
        <v>116</v>
      </c>
      <c r="C711" t="s">
        <v>22</v>
      </c>
      <c r="D711" t="s">
        <v>18</v>
      </c>
      <c r="F711" s="5">
        <v>3</v>
      </c>
      <c r="H711">
        <v>0</v>
      </c>
      <c r="I711">
        <v>0</v>
      </c>
      <c r="J711">
        <v>0</v>
      </c>
      <c r="K711">
        <v>0</v>
      </c>
      <c r="R711">
        <f>F711*10</f>
        <v>30</v>
      </c>
      <c r="T711">
        <f t="shared" si="168"/>
        <v>30</v>
      </c>
      <c r="U711">
        <f>LOG10(T711+1)</f>
        <v>1.4913616938342726</v>
      </c>
    </row>
    <row r="712" spans="1:6" ht="12.75">
      <c r="A712">
        <v>16710</v>
      </c>
      <c r="B712" t="s">
        <v>116</v>
      </c>
      <c r="C712" t="s">
        <v>22</v>
      </c>
      <c r="D712" t="s">
        <v>18</v>
      </c>
      <c r="F712" s="5" t="s">
        <v>63</v>
      </c>
    </row>
    <row r="713" spans="1:6" ht="12.75">
      <c r="A713">
        <v>16711</v>
      </c>
      <c r="B713" t="s">
        <v>116</v>
      </c>
      <c r="C713" t="s">
        <v>22</v>
      </c>
      <c r="D713" t="s">
        <v>18</v>
      </c>
      <c r="F713" s="5" t="s">
        <v>63</v>
      </c>
    </row>
    <row r="715" spans="1:21" ht="12.75">
      <c r="A715">
        <v>16712</v>
      </c>
      <c r="B715" t="s">
        <v>116</v>
      </c>
      <c r="C715" t="s">
        <v>22</v>
      </c>
      <c r="D715" t="s">
        <v>19</v>
      </c>
      <c r="F715" s="5" t="s">
        <v>61</v>
      </c>
      <c r="H715" t="s">
        <v>61</v>
      </c>
      <c r="I715" t="s">
        <v>61</v>
      </c>
      <c r="J715" t="s">
        <v>61</v>
      </c>
      <c r="K715" t="s">
        <v>61</v>
      </c>
      <c r="M715" t="s">
        <v>61</v>
      </c>
      <c r="N715" t="s">
        <v>61</v>
      </c>
      <c r="O715">
        <v>10</v>
      </c>
      <c r="P715">
        <v>2</v>
      </c>
      <c r="R715">
        <f>O715*10^7</f>
        <v>100000000</v>
      </c>
      <c r="T715">
        <f t="shared" si="168"/>
        <v>100000000</v>
      </c>
      <c r="U715">
        <f aca="true" t="shared" si="173" ref="U715:U721">LOG10(T715+1)</f>
        <v>8.000000004342946</v>
      </c>
    </row>
    <row r="716" spans="1:21" ht="12.75">
      <c r="A716">
        <v>16713</v>
      </c>
      <c r="B716" t="s">
        <v>116</v>
      </c>
      <c r="C716" t="s">
        <v>22</v>
      </c>
      <c r="D716" t="s">
        <v>19</v>
      </c>
      <c r="F716" s="5">
        <v>9</v>
      </c>
      <c r="H716">
        <v>9</v>
      </c>
      <c r="I716">
        <v>0</v>
      </c>
      <c r="J716">
        <v>0</v>
      </c>
      <c r="K716">
        <v>0</v>
      </c>
      <c r="M716">
        <v>0</v>
      </c>
      <c r="N716">
        <v>0</v>
      </c>
      <c r="O716">
        <v>0</v>
      </c>
      <c r="P716">
        <v>0</v>
      </c>
      <c r="R716">
        <f>F716*10</f>
        <v>90</v>
      </c>
      <c r="T716">
        <f t="shared" si="168"/>
        <v>90</v>
      </c>
      <c r="U716">
        <f t="shared" si="173"/>
        <v>1.9590413923210936</v>
      </c>
    </row>
    <row r="717" spans="1:21" ht="12.75">
      <c r="A717">
        <v>16714</v>
      </c>
      <c r="B717" t="s">
        <v>116</v>
      </c>
      <c r="C717" t="s">
        <v>22</v>
      </c>
      <c r="D717" t="s">
        <v>19</v>
      </c>
      <c r="F717" s="5">
        <v>0</v>
      </c>
      <c r="H717">
        <v>0</v>
      </c>
      <c r="I717">
        <v>0</v>
      </c>
      <c r="J717">
        <v>0</v>
      </c>
      <c r="K717">
        <v>0</v>
      </c>
      <c r="M717">
        <v>0</v>
      </c>
      <c r="N717">
        <v>0</v>
      </c>
      <c r="O717">
        <v>0</v>
      </c>
      <c r="P717">
        <v>0</v>
      </c>
      <c r="R717">
        <f>F717*10</f>
        <v>0</v>
      </c>
      <c r="T717">
        <f t="shared" si="168"/>
        <v>0</v>
      </c>
      <c r="U717">
        <f t="shared" si="173"/>
        <v>0</v>
      </c>
    </row>
    <row r="718" spans="1:21" ht="12.75">
      <c r="A718">
        <v>16715</v>
      </c>
      <c r="B718" t="s">
        <v>116</v>
      </c>
      <c r="C718" t="s">
        <v>22</v>
      </c>
      <c r="D718" t="s">
        <v>19</v>
      </c>
      <c r="F718" s="5" t="s">
        <v>61</v>
      </c>
      <c r="H718" t="s">
        <v>61</v>
      </c>
      <c r="I718" t="s">
        <v>61</v>
      </c>
      <c r="J718" t="s">
        <v>61</v>
      </c>
      <c r="K718" t="s">
        <v>61</v>
      </c>
      <c r="M718" t="s">
        <v>61</v>
      </c>
      <c r="N718" t="s">
        <v>61</v>
      </c>
      <c r="O718">
        <v>81</v>
      </c>
      <c r="P718">
        <v>6</v>
      </c>
      <c r="R718">
        <f>O718*10^7</f>
        <v>810000000</v>
      </c>
      <c r="T718">
        <f t="shared" si="168"/>
        <v>810000000</v>
      </c>
      <c r="U718">
        <f t="shared" si="173"/>
        <v>8.908485019414815</v>
      </c>
    </row>
    <row r="719" spans="1:21" ht="12.75">
      <c r="A719">
        <v>16716</v>
      </c>
      <c r="B719" t="s">
        <v>116</v>
      </c>
      <c r="C719" t="s">
        <v>22</v>
      </c>
      <c r="D719" t="s">
        <v>19</v>
      </c>
      <c r="F719" s="5">
        <v>1</v>
      </c>
      <c r="H719">
        <v>0</v>
      </c>
      <c r="I719">
        <v>0</v>
      </c>
      <c r="J719">
        <v>0</v>
      </c>
      <c r="K719">
        <v>0</v>
      </c>
      <c r="M719">
        <v>0</v>
      </c>
      <c r="N719">
        <v>0</v>
      </c>
      <c r="O719">
        <v>0</v>
      </c>
      <c r="P719">
        <v>0</v>
      </c>
      <c r="R719">
        <f>F719*10</f>
        <v>10</v>
      </c>
      <c r="T719">
        <f t="shared" si="168"/>
        <v>10</v>
      </c>
      <c r="U719">
        <f t="shared" si="173"/>
        <v>1.0413926851582251</v>
      </c>
    </row>
    <row r="720" spans="1:21" ht="12.75">
      <c r="A720">
        <v>16717</v>
      </c>
      <c r="B720" t="s">
        <v>116</v>
      </c>
      <c r="C720" t="s">
        <v>22</v>
      </c>
      <c r="D720" t="s">
        <v>19</v>
      </c>
      <c r="F720" s="5">
        <v>45</v>
      </c>
      <c r="H720">
        <v>2</v>
      </c>
      <c r="I720">
        <v>1</v>
      </c>
      <c r="J720">
        <v>0</v>
      </c>
      <c r="K720">
        <v>0</v>
      </c>
      <c r="M720">
        <v>0</v>
      </c>
      <c r="N720">
        <v>0</v>
      </c>
      <c r="O720">
        <v>0</v>
      </c>
      <c r="P720">
        <v>0</v>
      </c>
      <c r="R720">
        <f>F720*10</f>
        <v>450</v>
      </c>
      <c r="T720">
        <f t="shared" si="168"/>
        <v>450</v>
      </c>
      <c r="U720">
        <f t="shared" si="173"/>
        <v>2.6541765418779604</v>
      </c>
    </row>
    <row r="721" spans="1:21" ht="12.75">
      <c r="A721">
        <v>16718</v>
      </c>
      <c r="B721" t="s">
        <v>116</v>
      </c>
      <c r="C721" t="s">
        <v>22</v>
      </c>
      <c r="D721" t="s">
        <v>19</v>
      </c>
      <c r="F721" s="5">
        <v>23</v>
      </c>
      <c r="H721">
        <v>3</v>
      </c>
      <c r="I721">
        <v>0</v>
      </c>
      <c r="J721">
        <v>0</v>
      </c>
      <c r="K721">
        <v>0</v>
      </c>
      <c r="M721">
        <v>0</v>
      </c>
      <c r="N721">
        <v>0</v>
      </c>
      <c r="O721">
        <v>0</v>
      </c>
      <c r="P721">
        <v>0</v>
      </c>
      <c r="R721">
        <f>F721*10</f>
        <v>230</v>
      </c>
      <c r="T721">
        <f t="shared" si="168"/>
        <v>230</v>
      </c>
      <c r="U721">
        <f t="shared" si="173"/>
        <v>2.3636119798921444</v>
      </c>
    </row>
    <row r="723" spans="1:21" ht="12.75">
      <c r="A723">
        <v>16719</v>
      </c>
      <c r="B723" t="s">
        <v>116</v>
      </c>
      <c r="C723" t="s">
        <v>22</v>
      </c>
      <c r="D723" t="s">
        <v>20</v>
      </c>
      <c r="F723" s="5" t="s">
        <v>61</v>
      </c>
      <c r="H723" s="5" t="s">
        <v>61</v>
      </c>
      <c r="I723" s="5" t="s">
        <v>61</v>
      </c>
      <c r="J723" s="5" t="s">
        <v>61</v>
      </c>
      <c r="K723" s="5" t="s">
        <v>61</v>
      </c>
      <c r="M723" s="5" t="s">
        <v>61</v>
      </c>
      <c r="N723" s="5" t="s">
        <v>61</v>
      </c>
      <c r="O723">
        <v>76</v>
      </c>
      <c r="P723">
        <v>4</v>
      </c>
      <c r="R723">
        <f>O723*10^7</f>
        <v>760000000</v>
      </c>
      <c r="T723">
        <f t="shared" si="168"/>
        <v>760000000</v>
      </c>
      <c r="U723">
        <f>LOG10(T723+1)</f>
        <v>8.880813592852231</v>
      </c>
    </row>
    <row r="724" spans="1:21" ht="12.75">
      <c r="A724">
        <v>16720</v>
      </c>
      <c r="B724" t="s">
        <v>116</v>
      </c>
      <c r="C724" t="s">
        <v>22</v>
      </c>
      <c r="D724" t="s">
        <v>20</v>
      </c>
      <c r="F724" s="5" t="s">
        <v>61</v>
      </c>
      <c r="H724" s="5" t="s">
        <v>61</v>
      </c>
      <c r="I724" s="5" t="s">
        <v>61</v>
      </c>
      <c r="J724" s="5" t="s">
        <v>61</v>
      </c>
      <c r="K724" s="5" t="s">
        <v>61</v>
      </c>
      <c r="M724" s="5" t="s">
        <v>61</v>
      </c>
      <c r="N724" s="5" t="s">
        <v>61</v>
      </c>
      <c r="O724">
        <v>118</v>
      </c>
      <c r="P724">
        <v>13</v>
      </c>
      <c r="R724">
        <f>O724*10^7</f>
        <v>1180000000</v>
      </c>
      <c r="T724">
        <f t="shared" si="168"/>
        <v>1180000000</v>
      </c>
      <c r="U724">
        <f>LOG10(T724+1)</f>
        <v>9.071882007674171</v>
      </c>
    </row>
    <row r="725" spans="1:21" ht="12.75">
      <c r="A725">
        <v>16721</v>
      </c>
      <c r="B725" t="s">
        <v>116</v>
      </c>
      <c r="C725" t="s">
        <v>22</v>
      </c>
      <c r="D725" t="s">
        <v>20</v>
      </c>
      <c r="F725" s="5" t="s">
        <v>61</v>
      </c>
      <c r="H725" s="5" t="s">
        <v>61</v>
      </c>
      <c r="I725" s="5" t="s">
        <v>61</v>
      </c>
      <c r="J725" s="5" t="s">
        <v>61</v>
      </c>
      <c r="K725" s="5" t="s">
        <v>61</v>
      </c>
      <c r="M725" s="5" t="s">
        <v>61</v>
      </c>
      <c r="N725" s="5" t="s">
        <v>61</v>
      </c>
      <c r="O725">
        <v>98</v>
      </c>
      <c r="P725">
        <v>12</v>
      </c>
      <c r="R725">
        <f>O725*10^7</f>
        <v>980000000</v>
      </c>
      <c r="T725">
        <f t="shared" si="168"/>
        <v>980000000</v>
      </c>
      <c r="U725">
        <f>LOG10(T725+1)</f>
        <v>8.991226076135652</v>
      </c>
    </row>
    <row r="726" spans="1:6" ht="12.75">
      <c r="A726">
        <v>16722</v>
      </c>
      <c r="B726" t="s">
        <v>116</v>
      </c>
      <c r="C726" t="s">
        <v>22</v>
      </c>
      <c r="D726" t="s">
        <v>20</v>
      </c>
      <c r="F726" s="5" t="s">
        <v>63</v>
      </c>
    </row>
    <row r="727" spans="1:6" ht="12.75">
      <c r="A727">
        <v>16723</v>
      </c>
      <c r="B727" t="s">
        <v>116</v>
      </c>
      <c r="C727" t="s">
        <v>22</v>
      </c>
      <c r="D727" t="s">
        <v>20</v>
      </c>
      <c r="F727" s="5" t="s">
        <v>63</v>
      </c>
    </row>
    <row r="728" spans="1:6" ht="12.75">
      <c r="A728">
        <v>16724</v>
      </c>
      <c r="B728" t="s">
        <v>116</v>
      </c>
      <c r="C728" t="s">
        <v>22</v>
      </c>
      <c r="D728" t="s">
        <v>20</v>
      </c>
      <c r="F728" s="5" t="s">
        <v>63</v>
      </c>
    </row>
    <row r="729" spans="1:6" ht="12.75">
      <c r="A729">
        <v>16725</v>
      </c>
      <c r="B729" t="s">
        <v>116</v>
      </c>
      <c r="C729" t="s">
        <v>22</v>
      </c>
      <c r="D729" t="s">
        <v>20</v>
      </c>
      <c r="F729" s="5" t="s">
        <v>63</v>
      </c>
    </row>
  </sheetData>
  <mergeCells count="1">
    <mergeCell ref="F1:K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29"/>
  <sheetViews>
    <sheetView workbookViewId="0" topLeftCell="A1">
      <pane xSplit="1" ySplit="2" topLeftCell="B10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8" sqref="C138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8.00390625" style="0" customWidth="1"/>
    <col min="4" max="4" width="6.421875" style="0" customWidth="1"/>
    <col min="5" max="5" width="12.8515625" style="0" customWidth="1"/>
    <col min="6" max="6" width="2.28125" style="0" customWidth="1"/>
    <col min="7" max="7" width="10.140625" style="3" customWidth="1"/>
    <col min="8" max="8" width="4.28125" style="3" customWidth="1"/>
    <col min="9" max="9" width="9.140625" style="3" customWidth="1"/>
    <col min="11" max="11" width="9.140625" style="13" customWidth="1"/>
  </cols>
  <sheetData>
    <row r="2" spans="1:11" s="1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0" t="s">
        <v>117</v>
      </c>
      <c r="H2" s="10"/>
      <c r="I2" s="10" t="s">
        <v>118</v>
      </c>
      <c r="K2" s="14" t="s">
        <v>124</v>
      </c>
    </row>
    <row r="3" spans="1:11" ht="12.75">
      <c r="A3">
        <v>14940</v>
      </c>
      <c r="B3" t="s">
        <v>14</v>
      </c>
      <c r="C3" t="s">
        <v>15</v>
      </c>
      <c r="D3" t="s">
        <v>16</v>
      </c>
      <c r="E3" t="s">
        <v>17</v>
      </c>
      <c r="G3" s="3">
        <v>33.195</v>
      </c>
      <c r="I3" s="3">
        <v>65.172</v>
      </c>
      <c r="K3" s="13">
        <v>0</v>
      </c>
    </row>
    <row r="4" spans="1:11" ht="12.75">
      <c r="A4">
        <v>14941</v>
      </c>
      <c r="B4" t="s">
        <v>14</v>
      </c>
      <c r="C4" t="s">
        <v>15</v>
      </c>
      <c r="D4" t="s">
        <v>16</v>
      </c>
      <c r="E4" t="s">
        <v>17</v>
      </c>
      <c r="G4" s="3">
        <v>66.656</v>
      </c>
      <c r="I4" s="3">
        <v>102.275</v>
      </c>
      <c r="K4" s="13">
        <v>0</v>
      </c>
    </row>
    <row r="5" spans="1:11" ht="12.75">
      <c r="A5">
        <v>14942</v>
      </c>
      <c r="B5" t="s">
        <v>14</v>
      </c>
      <c r="C5" t="s">
        <v>15</v>
      </c>
      <c r="D5" t="s">
        <v>16</v>
      </c>
      <c r="E5" t="s">
        <v>17</v>
      </c>
      <c r="G5" s="3">
        <v>2.838</v>
      </c>
      <c r="I5" s="3">
        <v>32.48</v>
      </c>
      <c r="K5" s="13">
        <v>0</v>
      </c>
    </row>
    <row r="6" spans="1:11" ht="12.75">
      <c r="A6">
        <v>14943</v>
      </c>
      <c r="B6" t="s">
        <v>14</v>
      </c>
      <c r="C6" t="s">
        <v>15</v>
      </c>
      <c r="D6" t="s">
        <v>16</v>
      </c>
      <c r="E6" t="s">
        <v>17</v>
      </c>
      <c r="G6" s="3">
        <v>60.379</v>
      </c>
      <c r="I6" s="3">
        <v>105.344</v>
      </c>
      <c r="K6" s="13">
        <v>0</v>
      </c>
    </row>
    <row r="7" spans="1:11" ht="12.75">
      <c r="A7">
        <v>14944</v>
      </c>
      <c r="B7" t="s">
        <v>14</v>
      </c>
      <c r="C7" t="s">
        <v>15</v>
      </c>
      <c r="D7" t="s">
        <v>16</v>
      </c>
      <c r="E7" t="s">
        <v>17</v>
      </c>
      <c r="G7" s="3">
        <v>8.548</v>
      </c>
      <c r="I7" s="3">
        <v>43.457</v>
      </c>
      <c r="K7" s="13">
        <v>0</v>
      </c>
    </row>
    <row r="8" spans="1:11" ht="12.75">
      <c r="A8">
        <v>14945</v>
      </c>
      <c r="B8" t="s">
        <v>14</v>
      </c>
      <c r="C8" t="s">
        <v>15</v>
      </c>
      <c r="D8" t="s">
        <v>16</v>
      </c>
      <c r="E8" t="s">
        <v>17</v>
      </c>
      <c r="G8" s="3">
        <v>60.916</v>
      </c>
      <c r="I8" s="3">
        <v>82.642</v>
      </c>
      <c r="K8" s="13">
        <v>0</v>
      </c>
    </row>
    <row r="9" spans="1:11" ht="12.75">
      <c r="A9">
        <v>14946</v>
      </c>
      <c r="B9" t="s">
        <v>14</v>
      </c>
      <c r="C9" t="s">
        <v>15</v>
      </c>
      <c r="D9" t="s">
        <v>16</v>
      </c>
      <c r="E9" t="s">
        <v>17</v>
      </c>
      <c r="G9" s="3">
        <v>25.094</v>
      </c>
      <c r="I9" s="3">
        <v>57.232</v>
      </c>
      <c r="K9" s="13">
        <v>0</v>
      </c>
    </row>
    <row r="11" spans="1:11" ht="12.75">
      <c r="A11">
        <v>14947</v>
      </c>
      <c r="B11" t="s">
        <v>14</v>
      </c>
      <c r="C11" t="s">
        <v>15</v>
      </c>
      <c r="D11" t="s">
        <v>18</v>
      </c>
      <c r="E11" t="s">
        <v>25</v>
      </c>
      <c r="G11" s="3">
        <v>33.812</v>
      </c>
      <c r="I11" s="3">
        <v>55.514</v>
      </c>
      <c r="K11" s="13">
        <v>2.5575072019056577</v>
      </c>
    </row>
    <row r="12" spans="1:11" ht="12.75">
      <c r="A12">
        <v>14948</v>
      </c>
      <c r="B12" t="s">
        <v>14</v>
      </c>
      <c r="C12" t="s">
        <v>15</v>
      </c>
      <c r="D12" t="s">
        <v>18</v>
      </c>
      <c r="E12" t="s">
        <v>25</v>
      </c>
      <c r="G12" s="3">
        <v>26.595</v>
      </c>
      <c r="I12" s="3">
        <v>69.775</v>
      </c>
      <c r="K12" s="13">
        <v>2.0453229787866576</v>
      </c>
    </row>
    <row r="13" spans="1:11" ht="12.75">
      <c r="A13">
        <v>14949</v>
      </c>
      <c r="B13" t="s">
        <v>14</v>
      </c>
      <c r="C13" t="s">
        <v>15</v>
      </c>
      <c r="D13" t="s">
        <v>18</v>
      </c>
      <c r="E13" t="s">
        <v>25</v>
      </c>
      <c r="G13" s="3">
        <v>0</v>
      </c>
      <c r="I13" s="3">
        <v>31.603</v>
      </c>
      <c r="K13" s="13">
        <v>0</v>
      </c>
    </row>
    <row r="14" spans="1:11" ht="12.75">
      <c r="A14">
        <v>14950</v>
      </c>
      <c r="B14" t="s">
        <v>14</v>
      </c>
      <c r="C14" t="s">
        <v>15</v>
      </c>
      <c r="D14" t="s">
        <v>18</v>
      </c>
      <c r="E14" t="s">
        <v>25</v>
      </c>
      <c r="G14" s="3">
        <v>31.423</v>
      </c>
      <c r="I14" s="3">
        <v>51.269</v>
      </c>
      <c r="K14" s="13">
        <v>0</v>
      </c>
    </row>
    <row r="15" spans="1:11" ht="12.75">
      <c r="A15">
        <v>14951</v>
      </c>
      <c r="B15" t="s">
        <v>14</v>
      </c>
      <c r="C15" t="s">
        <v>15</v>
      </c>
      <c r="D15" t="s">
        <v>18</v>
      </c>
      <c r="E15" t="s">
        <v>25</v>
      </c>
      <c r="G15" s="3">
        <v>55.42</v>
      </c>
      <c r="I15" s="3">
        <v>76.48</v>
      </c>
      <c r="K15" s="13">
        <v>1.414973347970818</v>
      </c>
    </row>
    <row r="16" spans="1:11" ht="12.75">
      <c r="A16">
        <v>14952</v>
      </c>
      <c r="B16" t="s">
        <v>14</v>
      </c>
      <c r="C16" t="s">
        <v>15</v>
      </c>
      <c r="D16" t="s">
        <v>18</v>
      </c>
      <c r="E16" t="s">
        <v>25</v>
      </c>
      <c r="G16" s="3">
        <v>84.949</v>
      </c>
      <c r="I16" s="3">
        <v>114.363</v>
      </c>
      <c r="K16" s="13">
        <v>2.6085260335771943</v>
      </c>
    </row>
    <row r="17" spans="1:11" ht="12.75">
      <c r="A17">
        <v>14953</v>
      </c>
      <c r="B17" t="s">
        <v>14</v>
      </c>
      <c r="C17" t="s">
        <v>15</v>
      </c>
      <c r="D17" t="s">
        <v>18</v>
      </c>
      <c r="E17" t="s">
        <v>25</v>
      </c>
      <c r="G17" s="3">
        <v>40.504</v>
      </c>
      <c r="I17" s="3">
        <v>83.438</v>
      </c>
      <c r="K17" s="13">
        <v>1.7075701760979363</v>
      </c>
    </row>
    <row r="19" spans="1:11" ht="12.75">
      <c r="A19">
        <v>14954</v>
      </c>
      <c r="B19" t="s">
        <v>14</v>
      </c>
      <c r="C19" t="s">
        <v>15</v>
      </c>
      <c r="D19" t="s">
        <v>19</v>
      </c>
      <c r="E19" t="s">
        <v>26</v>
      </c>
      <c r="G19" s="3">
        <v>54.87</v>
      </c>
      <c r="I19" s="3">
        <v>83.953</v>
      </c>
      <c r="K19" s="13">
        <v>2.813580988568192</v>
      </c>
    </row>
    <row r="20" spans="1:11" ht="12.75">
      <c r="A20">
        <v>14955</v>
      </c>
      <c r="B20" t="s">
        <v>14</v>
      </c>
      <c r="C20" t="s">
        <v>15</v>
      </c>
      <c r="D20" t="s">
        <v>19</v>
      </c>
      <c r="E20" t="s">
        <v>26</v>
      </c>
      <c r="G20" s="3">
        <v>112.262</v>
      </c>
      <c r="I20" s="3">
        <v>382.529</v>
      </c>
      <c r="K20" s="13">
        <v>3.431524584187451</v>
      </c>
    </row>
    <row r="21" spans="1:11" ht="12.75">
      <c r="A21">
        <v>14956</v>
      </c>
      <c r="B21" t="s">
        <v>14</v>
      </c>
      <c r="C21" t="s">
        <v>15</v>
      </c>
      <c r="D21" t="s">
        <v>19</v>
      </c>
      <c r="E21" t="s">
        <v>26</v>
      </c>
      <c r="G21" s="3">
        <v>34.111</v>
      </c>
      <c r="I21" s="3">
        <v>64.417</v>
      </c>
      <c r="K21" s="13">
        <v>3.3224260524059526</v>
      </c>
    </row>
    <row r="22" spans="1:11" ht="12.75">
      <c r="A22">
        <v>14957</v>
      </c>
      <c r="B22" t="s">
        <v>14</v>
      </c>
      <c r="C22" t="s">
        <v>15</v>
      </c>
      <c r="D22" t="s">
        <v>19</v>
      </c>
      <c r="E22" t="s">
        <v>26</v>
      </c>
      <c r="G22" s="3">
        <v>116.753</v>
      </c>
      <c r="I22" s="3">
        <v>211.381</v>
      </c>
      <c r="K22" s="13">
        <v>3.8451600776519457</v>
      </c>
    </row>
    <row r="23" spans="1:11" ht="12.75">
      <c r="A23">
        <v>14958</v>
      </c>
      <c r="B23" t="s">
        <v>14</v>
      </c>
      <c r="C23" t="s">
        <v>15</v>
      </c>
      <c r="D23" t="s">
        <v>19</v>
      </c>
      <c r="E23" t="s">
        <v>26</v>
      </c>
      <c r="G23" s="3">
        <v>77.993</v>
      </c>
      <c r="I23" s="3">
        <v>153.019</v>
      </c>
      <c r="K23" s="13">
        <v>2.6190933306267428</v>
      </c>
    </row>
    <row r="24" spans="1:11" ht="12.75">
      <c r="A24">
        <v>14959</v>
      </c>
      <c r="B24" t="s">
        <v>14</v>
      </c>
      <c r="C24" t="s">
        <v>15</v>
      </c>
      <c r="D24" t="s">
        <v>19</v>
      </c>
      <c r="E24" t="s">
        <v>26</v>
      </c>
      <c r="G24" s="3">
        <v>20.083</v>
      </c>
      <c r="I24" s="3">
        <v>41.323</v>
      </c>
      <c r="K24" s="13">
        <v>3.3119656603683665</v>
      </c>
    </row>
    <row r="25" spans="1:11" ht="12.75">
      <c r="A25">
        <v>14960</v>
      </c>
      <c r="B25" t="s">
        <v>14</v>
      </c>
      <c r="C25" t="s">
        <v>15</v>
      </c>
      <c r="D25" t="s">
        <v>19</v>
      </c>
      <c r="E25" t="s">
        <v>26</v>
      </c>
      <c r="G25" s="3">
        <v>74.499</v>
      </c>
      <c r="I25" s="3">
        <v>85.891</v>
      </c>
      <c r="K25" s="13">
        <v>3.1464381352857744</v>
      </c>
    </row>
    <row r="27" spans="1:11" ht="12.75">
      <c r="A27">
        <v>14961</v>
      </c>
      <c r="B27" t="s">
        <v>14</v>
      </c>
      <c r="C27" t="s">
        <v>15</v>
      </c>
      <c r="D27" t="s">
        <v>20</v>
      </c>
      <c r="E27" t="s">
        <v>27</v>
      </c>
      <c r="G27" s="3">
        <v>612.941</v>
      </c>
      <c r="I27" s="3">
        <v>879.25</v>
      </c>
      <c r="K27" s="13">
        <v>4.25529663190434</v>
      </c>
    </row>
    <row r="28" spans="1:11" ht="12.75">
      <c r="A28">
        <v>14962</v>
      </c>
      <c r="B28" t="s">
        <v>14</v>
      </c>
      <c r="C28" t="s">
        <v>15</v>
      </c>
      <c r="D28" t="s">
        <v>20</v>
      </c>
      <c r="E28" t="s">
        <v>27</v>
      </c>
      <c r="G28" s="3">
        <v>1128.27</v>
      </c>
      <c r="I28" s="3">
        <v>1168.24</v>
      </c>
      <c r="K28" s="13">
        <v>4.156882164439376</v>
      </c>
    </row>
    <row r="29" spans="1:11" ht="12.75">
      <c r="A29">
        <v>14963</v>
      </c>
      <c r="B29" t="s">
        <v>14</v>
      </c>
      <c r="C29" t="s">
        <v>15</v>
      </c>
      <c r="D29" t="s">
        <v>20</v>
      </c>
      <c r="E29" t="s">
        <v>27</v>
      </c>
      <c r="G29" s="3">
        <v>455.237</v>
      </c>
      <c r="I29" s="3">
        <v>699.11</v>
      </c>
      <c r="K29" s="13">
        <v>3.9294700161774894</v>
      </c>
    </row>
    <row r="30" spans="1:11" ht="12.75">
      <c r="A30">
        <v>14964</v>
      </c>
      <c r="B30" t="s">
        <v>14</v>
      </c>
      <c r="C30" t="s">
        <v>15</v>
      </c>
      <c r="D30" t="s">
        <v>20</v>
      </c>
      <c r="E30" t="s">
        <v>27</v>
      </c>
      <c r="G30" s="3">
        <v>3180.54</v>
      </c>
      <c r="I30" s="3">
        <v>2550.87</v>
      </c>
      <c r="J30" t="s">
        <v>120</v>
      </c>
      <c r="K30" s="13">
        <v>4.2430628648048065</v>
      </c>
    </row>
    <row r="31" spans="1:11" ht="12.75">
      <c r="A31">
        <v>14965</v>
      </c>
      <c r="B31" t="s">
        <v>14</v>
      </c>
      <c r="C31" t="s">
        <v>15</v>
      </c>
      <c r="D31" t="s">
        <v>20</v>
      </c>
      <c r="E31" t="s">
        <v>27</v>
      </c>
      <c r="G31" s="3">
        <v>935.278</v>
      </c>
      <c r="I31" s="3">
        <v>901.365</v>
      </c>
      <c r="K31" s="13">
        <v>3.752125307297898</v>
      </c>
    </row>
    <row r="32" spans="1:11" ht="12.75">
      <c r="A32">
        <v>14966</v>
      </c>
      <c r="B32" t="s">
        <v>14</v>
      </c>
      <c r="C32" t="s">
        <v>15</v>
      </c>
      <c r="D32" t="s">
        <v>20</v>
      </c>
      <c r="E32" t="s">
        <v>27</v>
      </c>
      <c r="G32" s="3">
        <v>520.302</v>
      </c>
      <c r="I32" s="3">
        <v>1126.33</v>
      </c>
      <c r="K32" s="13">
        <v>4.491375703107734</v>
      </c>
    </row>
    <row r="33" spans="1:11" ht="12.75">
      <c r="A33">
        <v>14967</v>
      </c>
      <c r="B33" t="s">
        <v>14</v>
      </c>
      <c r="C33" t="s">
        <v>15</v>
      </c>
      <c r="D33" t="s">
        <v>20</v>
      </c>
      <c r="E33" t="s">
        <v>27</v>
      </c>
      <c r="G33" s="3">
        <v>583.798</v>
      </c>
      <c r="I33" s="3">
        <v>1689.66</v>
      </c>
      <c r="K33" s="13">
        <v>4.799347442962076</v>
      </c>
    </row>
    <row r="35" spans="1:11" ht="12.75">
      <c r="A35">
        <v>14968</v>
      </c>
      <c r="B35" t="s">
        <v>14</v>
      </c>
      <c r="C35" t="s">
        <v>21</v>
      </c>
      <c r="D35" t="s">
        <v>18</v>
      </c>
      <c r="E35" t="s">
        <v>28</v>
      </c>
      <c r="G35" s="3">
        <v>65.026</v>
      </c>
      <c r="I35" s="3">
        <v>117.764</v>
      </c>
      <c r="K35" s="13">
        <v>0</v>
      </c>
    </row>
    <row r="36" spans="1:11" ht="12.75">
      <c r="A36">
        <v>14969</v>
      </c>
      <c r="B36" t="s">
        <v>14</v>
      </c>
      <c r="C36" t="s">
        <v>21</v>
      </c>
      <c r="D36" t="s">
        <v>18</v>
      </c>
      <c r="E36" t="s">
        <v>28</v>
      </c>
      <c r="G36" s="3">
        <v>54.592</v>
      </c>
      <c r="I36" s="3">
        <v>90.519</v>
      </c>
      <c r="K36" s="13">
        <v>0</v>
      </c>
    </row>
    <row r="37" spans="1:11" ht="12.75">
      <c r="A37">
        <v>14970</v>
      </c>
      <c r="B37" t="s">
        <v>14</v>
      </c>
      <c r="C37" t="s">
        <v>21</v>
      </c>
      <c r="D37" t="s">
        <v>18</v>
      </c>
      <c r="E37" t="s">
        <v>28</v>
      </c>
      <c r="G37" s="3">
        <v>52.647</v>
      </c>
      <c r="I37" s="3">
        <v>48.717</v>
      </c>
      <c r="K37" s="13">
        <v>2.8363241157067516</v>
      </c>
    </row>
    <row r="38" spans="1:11" ht="12.75">
      <c r="A38">
        <v>14971</v>
      </c>
      <c r="B38" t="s">
        <v>14</v>
      </c>
      <c r="C38" t="s">
        <v>21</v>
      </c>
      <c r="D38" t="s">
        <v>18</v>
      </c>
      <c r="E38" t="s">
        <v>28</v>
      </c>
      <c r="G38" s="3">
        <v>76.381</v>
      </c>
      <c r="I38" s="3">
        <v>73.439</v>
      </c>
      <c r="K38" s="13">
        <v>3.643551368562945</v>
      </c>
    </row>
    <row r="39" spans="1:11" ht="12.75">
      <c r="A39">
        <v>14972</v>
      </c>
      <c r="B39" t="s">
        <v>14</v>
      </c>
      <c r="C39" t="s">
        <v>21</v>
      </c>
      <c r="D39" t="s">
        <v>18</v>
      </c>
      <c r="E39" t="s">
        <v>28</v>
      </c>
      <c r="G39" s="3">
        <v>41.362</v>
      </c>
      <c r="I39" s="3">
        <v>39.719</v>
      </c>
      <c r="K39" s="13">
        <v>2.48572142648158</v>
      </c>
    </row>
    <row r="40" spans="1:11" ht="12.75">
      <c r="A40">
        <v>14973</v>
      </c>
      <c r="B40" t="s">
        <v>14</v>
      </c>
      <c r="C40" t="s">
        <v>21</v>
      </c>
      <c r="D40" t="s">
        <v>18</v>
      </c>
      <c r="E40" t="s">
        <v>28</v>
      </c>
      <c r="G40" s="3">
        <v>28.736</v>
      </c>
      <c r="I40" s="3">
        <v>19.119</v>
      </c>
      <c r="K40" s="13">
        <v>0</v>
      </c>
    </row>
    <row r="41" spans="1:11" ht="12.75">
      <c r="A41">
        <v>14974</v>
      </c>
      <c r="B41" t="s">
        <v>14</v>
      </c>
      <c r="C41" t="s">
        <v>21</v>
      </c>
      <c r="D41" t="s">
        <v>18</v>
      </c>
      <c r="E41" t="s">
        <v>28</v>
      </c>
      <c r="G41" s="3">
        <v>22.295</v>
      </c>
      <c r="I41" s="3">
        <v>37.008</v>
      </c>
      <c r="K41" s="13">
        <v>3.230704313612569</v>
      </c>
    </row>
    <row r="43" spans="1:11" ht="12.75">
      <c r="A43">
        <v>14975</v>
      </c>
      <c r="B43" t="s">
        <v>14</v>
      </c>
      <c r="C43" t="s">
        <v>21</v>
      </c>
      <c r="D43" t="s">
        <v>19</v>
      </c>
      <c r="E43" t="s">
        <v>29</v>
      </c>
      <c r="G43" s="3">
        <v>33.227</v>
      </c>
      <c r="I43" s="3">
        <v>35.053</v>
      </c>
      <c r="K43" s="13">
        <v>3.5683190850951116</v>
      </c>
    </row>
    <row r="44" spans="1:11" ht="12.75">
      <c r="A44">
        <v>14976</v>
      </c>
      <c r="B44" t="s">
        <v>14</v>
      </c>
      <c r="C44" t="s">
        <v>21</v>
      </c>
      <c r="D44" t="s">
        <v>19</v>
      </c>
      <c r="E44" t="s">
        <v>29</v>
      </c>
      <c r="G44" s="3">
        <v>67.2</v>
      </c>
      <c r="I44" s="3">
        <v>61.802</v>
      </c>
      <c r="K44" s="13">
        <v>3.763502865467597</v>
      </c>
    </row>
    <row r="45" spans="1:11" ht="12.75">
      <c r="A45">
        <v>14977</v>
      </c>
      <c r="B45" t="s">
        <v>14</v>
      </c>
      <c r="C45" t="s">
        <v>21</v>
      </c>
      <c r="D45" t="s">
        <v>19</v>
      </c>
      <c r="E45" t="s">
        <v>29</v>
      </c>
      <c r="G45" s="3">
        <v>26.615</v>
      </c>
      <c r="I45" s="3">
        <v>23.059</v>
      </c>
      <c r="K45" s="13">
        <v>2.4082399653118496</v>
      </c>
    </row>
    <row r="46" spans="1:11" ht="12.75">
      <c r="A46">
        <v>14978</v>
      </c>
      <c r="B46" t="s">
        <v>14</v>
      </c>
      <c r="C46" t="s">
        <v>21</v>
      </c>
      <c r="D46" t="s">
        <v>19</v>
      </c>
      <c r="E46" t="s">
        <v>29</v>
      </c>
      <c r="G46" s="3">
        <v>57.079</v>
      </c>
      <c r="I46" s="3">
        <v>81.813</v>
      </c>
      <c r="K46" s="13">
        <v>3.177824971864682</v>
      </c>
    </row>
    <row r="47" spans="1:11" ht="12.75">
      <c r="A47">
        <v>14979</v>
      </c>
      <c r="B47" t="s">
        <v>14</v>
      </c>
      <c r="C47" t="s">
        <v>21</v>
      </c>
      <c r="D47" t="s">
        <v>19</v>
      </c>
      <c r="E47" t="s">
        <v>29</v>
      </c>
      <c r="G47" s="3">
        <v>35.673</v>
      </c>
      <c r="I47" s="3">
        <v>40.932</v>
      </c>
      <c r="K47" s="13">
        <v>2.964259630196849</v>
      </c>
    </row>
    <row r="48" spans="1:11" ht="12.75">
      <c r="A48">
        <v>14980</v>
      </c>
      <c r="B48" t="s">
        <v>14</v>
      </c>
      <c r="C48" t="s">
        <v>21</v>
      </c>
      <c r="D48" t="s">
        <v>19</v>
      </c>
      <c r="E48" t="s">
        <v>29</v>
      </c>
      <c r="G48" s="3">
        <v>52.092</v>
      </c>
      <c r="I48" s="3">
        <v>51.483</v>
      </c>
      <c r="K48" s="13">
        <v>3.819609732751585</v>
      </c>
    </row>
    <row r="49" spans="1:11" ht="12.75">
      <c r="A49">
        <v>14981</v>
      </c>
      <c r="B49" t="s">
        <v>14</v>
      </c>
      <c r="C49" t="s">
        <v>21</v>
      </c>
      <c r="D49" t="s">
        <v>19</v>
      </c>
      <c r="E49" t="s">
        <v>29</v>
      </c>
      <c r="G49" s="3">
        <v>68.015</v>
      </c>
      <c r="I49" s="3">
        <v>65.164</v>
      </c>
      <c r="K49" s="13">
        <v>0</v>
      </c>
    </row>
    <row r="51" spans="1:11" ht="12.75">
      <c r="A51">
        <v>14982</v>
      </c>
      <c r="B51" t="s">
        <v>14</v>
      </c>
      <c r="C51" t="s">
        <v>21</v>
      </c>
      <c r="D51" t="s">
        <v>20</v>
      </c>
      <c r="E51" t="s">
        <v>30</v>
      </c>
      <c r="G51" s="3">
        <v>186.317</v>
      </c>
      <c r="I51" s="3">
        <v>164.447</v>
      </c>
      <c r="K51" s="13">
        <v>4.9345035011500435</v>
      </c>
    </row>
    <row r="52" spans="1:11" ht="12.75">
      <c r="A52">
        <v>14983</v>
      </c>
      <c r="B52" t="s">
        <v>14</v>
      </c>
      <c r="C52" t="s">
        <v>21</v>
      </c>
      <c r="D52" t="s">
        <v>20</v>
      </c>
      <c r="E52" t="s">
        <v>30</v>
      </c>
      <c r="G52" s="3">
        <v>149.298</v>
      </c>
      <c r="I52" s="3">
        <v>94.87</v>
      </c>
      <c r="K52" s="13">
        <v>4.361746717975897</v>
      </c>
    </row>
    <row r="53" spans="1:11" ht="12.75">
      <c r="A53">
        <v>14984</v>
      </c>
      <c r="B53" t="s">
        <v>14</v>
      </c>
      <c r="C53" t="s">
        <v>21</v>
      </c>
      <c r="D53" t="s">
        <v>20</v>
      </c>
      <c r="E53" t="s">
        <v>30</v>
      </c>
      <c r="G53" s="3">
        <v>257.369</v>
      </c>
      <c r="I53" s="3">
        <v>161.933</v>
      </c>
      <c r="K53" s="13">
        <v>4.149249912590282</v>
      </c>
    </row>
    <row r="54" spans="1:11" ht="12.75">
      <c r="A54">
        <v>14985</v>
      </c>
      <c r="B54" t="s">
        <v>14</v>
      </c>
      <c r="C54" t="s">
        <v>21</v>
      </c>
      <c r="D54" t="s">
        <v>20</v>
      </c>
      <c r="E54" t="s">
        <v>30</v>
      </c>
      <c r="G54" s="3">
        <v>154.35</v>
      </c>
      <c r="I54" s="3">
        <v>108.176</v>
      </c>
      <c r="K54" s="13">
        <v>4.279917777023895</v>
      </c>
    </row>
    <row r="55" spans="1:11" ht="12.75">
      <c r="A55">
        <v>14986</v>
      </c>
      <c r="B55" t="s">
        <v>14</v>
      </c>
      <c r="C55" t="s">
        <v>21</v>
      </c>
      <c r="D55" t="s">
        <v>20</v>
      </c>
      <c r="E55" t="s">
        <v>30</v>
      </c>
      <c r="G55" s="3">
        <v>196.456</v>
      </c>
      <c r="I55" s="3">
        <v>123.571</v>
      </c>
      <c r="K55" s="13">
        <v>3.6946929263314843</v>
      </c>
    </row>
    <row r="56" spans="1:11" ht="12.75">
      <c r="A56">
        <v>14987</v>
      </c>
      <c r="B56" t="s">
        <v>14</v>
      </c>
      <c r="C56" t="s">
        <v>21</v>
      </c>
      <c r="D56" t="s">
        <v>20</v>
      </c>
      <c r="E56" t="s">
        <v>30</v>
      </c>
      <c r="G56" s="3">
        <v>172.118</v>
      </c>
      <c r="I56" s="3">
        <v>115.026</v>
      </c>
      <c r="K56" s="13">
        <v>4.25529663190434</v>
      </c>
    </row>
    <row r="57" spans="1:11" ht="12.75">
      <c r="A57">
        <v>14988</v>
      </c>
      <c r="B57" t="s">
        <v>14</v>
      </c>
      <c r="C57" t="s">
        <v>21</v>
      </c>
      <c r="D57" t="s">
        <v>20</v>
      </c>
      <c r="E57" t="s">
        <v>30</v>
      </c>
      <c r="I57" s="3">
        <v>126.714</v>
      </c>
      <c r="K57" s="13">
        <v>3.9494388010365045</v>
      </c>
    </row>
    <row r="59" spans="1:11" ht="12.75">
      <c r="A59">
        <v>14989</v>
      </c>
      <c r="B59" t="s">
        <v>14</v>
      </c>
      <c r="C59" t="s">
        <v>22</v>
      </c>
      <c r="D59" t="s">
        <v>18</v>
      </c>
      <c r="E59" t="s">
        <v>31</v>
      </c>
      <c r="G59" s="3">
        <v>44.215</v>
      </c>
      <c r="I59" s="3">
        <v>43.095</v>
      </c>
      <c r="K59" s="13">
        <v>2.416640507338281</v>
      </c>
    </row>
    <row r="60" spans="1:11" ht="12.75">
      <c r="A60">
        <v>14990</v>
      </c>
      <c r="B60" t="s">
        <v>14</v>
      </c>
      <c r="C60" t="s">
        <v>22</v>
      </c>
      <c r="D60" t="s">
        <v>18</v>
      </c>
      <c r="E60" t="s">
        <v>31</v>
      </c>
      <c r="G60" s="3">
        <v>70.707</v>
      </c>
      <c r="I60" s="3">
        <v>69.081</v>
      </c>
      <c r="K60" s="13">
        <v>0</v>
      </c>
    </row>
    <row r="61" spans="1:11" ht="12.75">
      <c r="A61">
        <v>14991</v>
      </c>
      <c r="B61" t="s">
        <v>14</v>
      </c>
      <c r="C61" t="s">
        <v>22</v>
      </c>
      <c r="D61" t="s">
        <v>18</v>
      </c>
      <c r="E61" t="s">
        <v>31</v>
      </c>
      <c r="G61" s="3">
        <v>109.09</v>
      </c>
      <c r="I61" s="3">
        <v>100.601</v>
      </c>
      <c r="K61" s="13">
        <v>0</v>
      </c>
    </row>
    <row r="62" spans="1:11" ht="12.75">
      <c r="A62">
        <v>14992</v>
      </c>
      <c r="B62" t="s">
        <v>14</v>
      </c>
      <c r="C62" t="s">
        <v>22</v>
      </c>
      <c r="D62" t="s">
        <v>18</v>
      </c>
      <c r="E62" t="s">
        <v>31</v>
      </c>
      <c r="G62" s="3">
        <v>69.641</v>
      </c>
      <c r="I62" s="3">
        <v>62.095</v>
      </c>
      <c r="K62" s="13">
        <v>0</v>
      </c>
    </row>
    <row r="63" spans="1:11" ht="12.75">
      <c r="A63">
        <v>14993</v>
      </c>
      <c r="B63" t="s">
        <v>14</v>
      </c>
      <c r="C63" t="s">
        <v>22</v>
      </c>
      <c r="D63" t="s">
        <v>18</v>
      </c>
      <c r="E63" t="s">
        <v>31</v>
      </c>
      <c r="G63" s="3">
        <v>85.628</v>
      </c>
      <c r="I63" s="3">
        <v>106.012</v>
      </c>
      <c r="K63" s="13">
        <v>1.6127838567197355</v>
      </c>
    </row>
    <row r="64" spans="1:11" ht="12.75">
      <c r="A64">
        <v>14994</v>
      </c>
      <c r="B64" t="s">
        <v>14</v>
      </c>
      <c r="C64" t="s">
        <v>22</v>
      </c>
      <c r="D64" t="s">
        <v>18</v>
      </c>
      <c r="E64" t="s">
        <v>31</v>
      </c>
      <c r="G64" s="3">
        <v>90.804</v>
      </c>
      <c r="I64" s="3">
        <v>113.158</v>
      </c>
      <c r="K64" s="13">
        <v>2.957128197676813</v>
      </c>
    </row>
    <row r="65" spans="1:11" ht="12.75">
      <c r="A65">
        <v>14995</v>
      </c>
      <c r="B65" t="s">
        <v>14</v>
      </c>
      <c r="C65" t="s">
        <v>22</v>
      </c>
      <c r="D65" t="s">
        <v>18</v>
      </c>
      <c r="E65" t="s">
        <v>31</v>
      </c>
      <c r="G65" s="3">
        <v>58.191</v>
      </c>
      <c r="I65" s="3">
        <v>75.111</v>
      </c>
      <c r="K65" s="13">
        <v>2.0644579892269186</v>
      </c>
    </row>
    <row r="67" spans="1:11" ht="12.75">
      <c r="A67">
        <v>14996</v>
      </c>
      <c r="B67" t="s">
        <v>14</v>
      </c>
      <c r="C67" t="s">
        <v>22</v>
      </c>
      <c r="D67" t="s">
        <v>19</v>
      </c>
      <c r="E67" t="s">
        <v>32</v>
      </c>
      <c r="G67" s="3">
        <v>57.919</v>
      </c>
      <c r="I67" s="3">
        <v>78.517</v>
      </c>
      <c r="K67" s="13">
        <v>3.740441644949766</v>
      </c>
    </row>
    <row r="68" spans="1:11" ht="12.75">
      <c r="A68">
        <v>14997</v>
      </c>
      <c r="B68" t="s">
        <v>14</v>
      </c>
      <c r="C68" t="s">
        <v>22</v>
      </c>
      <c r="D68" t="s">
        <v>19</v>
      </c>
      <c r="E68" t="s">
        <v>32</v>
      </c>
      <c r="G68" s="3">
        <v>75.028</v>
      </c>
      <c r="I68" s="3">
        <v>94.206</v>
      </c>
      <c r="K68" s="13">
        <v>0</v>
      </c>
    </row>
    <row r="69" spans="1:11" ht="12.75">
      <c r="A69">
        <v>14998</v>
      </c>
      <c r="B69" t="s">
        <v>14</v>
      </c>
      <c r="C69" t="s">
        <v>22</v>
      </c>
      <c r="D69" t="s">
        <v>19</v>
      </c>
      <c r="E69" t="s">
        <v>32</v>
      </c>
      <c r="G69" s="3">
        <v>104.201</v>
      </c>
      <c r="I69" s="3">
        <v>119.008</v>
      </c>
      <c r="K69" s="13">
        <v>3.278982116865443</v>
      </c>
    </row>
    <row r="70" spans="1:11" ht="12.75">
      <c r="A70">
        <v>14999</v>
      </c>
      <c r="B70" t="s">
        <v>14</v>
      </c>
      <c r="C70" t="s">
        <v>22</v>
      </c>
      <c r="D70" t="s">
        <v>19</v>
      </c>
      <c r="E70" t="s">
        <v>32</v>
      </c>
      <c r="G70" s="3">
        <v>111.058</v>
      </c>
      <c r="I70" s="3">
        <v>120.896</v>
      </c>
      <c r="K70" s="13">
        <v>0</v>
      </c>
    </row>
    <row r="71" spans="1:11" ht="12.75">
      <c r="A71">
        <v>15000</v>
      </c>
      <c r="B71" t="s">
        <v>14</v>
      </c>
      <c r="C71" t="s">
        <v>22</v>
      </c>
      <c r="D71" t="s">
        <v>19</v>
      </c>
      <c r="E71" t="s">
        <v>32</v>
      </c>
      <c r="G71" s="3">
        <v>92.439</v>
      </c>
      <c r="I71" s="3">
        <v>110.665</v>
      </c>
      <c r="K71" s="13">
        <v>3.4915017662373264</v>
      </c>
    </row>
    <row r="72" spans="1:11" ht="12.75">
      <c r="A72">
        <v>15001</v>
      </c>
      <c r="B72" t="s">
        <v>14</v>
      </c>
      <c r="C72" t="s">
        <v>22</v>
      </c>
      <c r="D72" t="s">
        <v>19</v>
      </c>
      <c r="E72" t="s">
        <v>32</v>
      </c>
      <c r="G72" s="3">
        <v>87.533</v>
      </c>
      <c r="I72" s="3">
        <v>107.763</v>
      </c>
      <c r="K72" s="13">
        <v>3.720242018287057</v>
      </c>
    </row>
    <row r="73" spans="1:11" ht="12.75">
      <c r="A73">
        <v>15002</v>
      </c>
      <c r="B73" t="s">
        <v>14</v>
      </c>
      <c r="C73" t="s">
        <v>22</v>
      </c>
      <c r="D73" t="s">
        <v>19</v>
      </c>
      <c r="E73" t="s">
        <v>32</v>
      </c>
      <c r="G73" s="3">
        <v>73.127</v>
      </c>
      <c r="I73" s="3">
        <v>83.538</v>
      </c>
      <c r="K73" s="13">
        <v>4.0374663396435</v>
      </c>
    </row>
    <row r="75" spans="1:11" ht="12.75">
      <c r="A75">
        <v>15003</v>
      </c>
      <c r="B75" t="s">
        <v>14</v>
      </c>
      <c r="C75" t="s">
        <v>22</v>
      </c>
      <c r="D75" t="s">
        <v>20</v>
      </c>
      <c r="E75" t="s">
        <v>33</v>
      </c>
      <c r="G75" s="3">
        <v>3422.02</v>
      </c>
      <c r="I75" s="3">
        <v>2500</v>
      </c>
      <c r="J75" s="3" t="s">
        <v>122</v>
      </c>
      <c r="K75" s="13">
        <v>8.344392275650245</v>
      </c>
    </row>
    <row r="76" spans="1:11" ht="12.75">
      <c r="A76">
        <v>15004</v>
      </c>
      <c r="B76" t="s">
        <v>14</v>
      </c>
      <c r="C76" t="s">
        <v>22</v>
      </c>
      <c r="D76" t="s">
        <v>20</v>
      </c>
      <c r="E76" t="s">
        <v>33</v>
      </c>
      <c r="G76" s="3">
        <v>327.465</v>
      </c>
      <c r="I76" s="3">
        <v>161.092</v>
      </c>
      <c r="K76" s="13">
        <v>3.9845723156216324</v>
      </c>
    </row>
    <row r="77" spans="1:11" ht="12.75">
      <c r="A77">
        <v>15005</v>
      </c>
      <c r="B77" t="s">
        <v>14</v>
      </c>
      <c r="C77" t="s">
        <v>22</v>
      </c>
      <c r="D77" t="s">
        <v>20</v>
      </c>
      <c r="E77" t="s">
        <v>33</v>
      </c>
      <c r="G77" s="3">
        <v>339.187</v>
      </c>
      <c r="I77" s="3">
        <v>150.875</v>
      </c>
      <c r="K77" s="13">
        <v>3.574147064150723</v>
      </c>
    </row>
    <row r="78" spans="1:11" ht="12.75">
      <c r="A78">
        <v>15006</v>
      </c>
      <c r="B78" t="s">
        <v>14</v>
      </c>
      <c r="C78" t="s">
        <v>22</v>
      </c>
      <c r="D78" t="s">
        <v>20</v>
      </c>
      <c r="E78" t="s">
        <v>33</v>
      </c>
      <c r="G78" s="3">
        <v>536.764</v>
      </c>
      <c r="I78" s="3">
        <v>535.622</v>
      </c>
      <c r="K78" s="13">
        <v>6.9956352384656775</v>
      </c>
    </row>
    <row r="79" spans="1:11" ht="12.75">
      <c r="A79">
        <v>15007</v>
      </c>
      <c r="B79" t="s">
        <v>14</v>
      </c>
      <c r="C79" t="s">
        <v>22</v>
      </c>
      <c r="D79" t="s">
        <v>20</v>
      </c>
      <c r="E79" t="s">
        <v>33</v>
      </c>
      <c r="G79" s="3">
        <v>2793.45</v>
      </c>
      <c r="I79" s="3">
        <v>2500</v>
      </c>
      <c r="J79" s="3" t="s">
        <v>122</v>
      </c>
      <c r="K79" s="13">
        <v>8.602059992413698</v>
      </c>
    </row>
    <row r="80" spans="1:11" ht="12.75">
      <c r="A80">
        <v>15008</v>
      </c>
      <c r="B80" t="s">
        <v>14</v>
      </c>
      <c r="C80" t="s">
        <v>22</v>
      </c>
      <c r="D80" t="s">
        <v>20</v>
      </c>
      <c r="E80" t="s">
        <v>33</v>
      </c>
      <c r="G80" s="3">
        <v>581.88</v>
      </c>
      <c r="I80" s="3">
        <v>415.779</v>
      </c>
      <c r="K80" s="13">
        <v>5.234266656700747</v>
      </c>
    </row>
    <row r="81" spans="1:5" ht="12.75">
      <c r="A81">
        <v>15009</v>
      </c>
      <c r="B81" t="s">
        <v>14</v>
      </c>
      <c r="C81" t="s">
        <v>22</v>
      </c>
      <c r="D81" t="s">
        <v>20</v>
      </c>
      <c r="E81" t="s">
        <v>33</v>
      </c>
    </row>
    <row r="84" spans="1:11" ht="12.75">
      <c r="A84">
        <v>15056</v>
      </c>
      <c r="B84" t="s">
        <v>23</v>
      </c>
      <c r="C84" t="s">
        <v>15</v>
      </c>
      <c r="D84" t="s">
        <v>16</v>
      </c>
      <c r="E84" t="s">
        <v>34</v>
      </c>
      <c r="G84" s="3">
        <v>1.9</v>
      </c>
      <c r="I84" s="3">
        <v>86.856</v>
      </c>
      <c r="K84" s="13">
        <v>0</v>
      </c>
    </row>
    <row r="85" spans="1:11" ht="12.75">
      <c r="A85">
        <v>15057</v>
      </c>
      <c r="B85" t="s">
        <v>23</v>
      </c>
      <c r="C85" t="s">
        <v>15</v>
      </c>
      <c r="D85" t="s">
        <v>16</v>
      </c>
      <c r="E85" t="s">
        <v>34</v>
      </c>
      <c r="G85" s="3">
        <v>9</v>
      </c>
      <c r="I85" s="3">
        <v>63.809</v>
      </c>
      <c r="K85" s="13">
        <v>0</v>
      </c>
    </row>
    <row r="86" spans="1:11" ht="12.75">
      <c r="A86">
        <v>15058</v>
      </c>
      <c r="B86" t="s">
        <v>23</v>
      </c>
      <c r="C86" t="s">
        <v>15</v>
      </c>
      <c r="D86" t="s">
        <v>16</v>
      </c>
      <c r="E86" t="s">
        <v>34</v>
      </c>
      <c r="G86" s="3">
        <v>0</v>
      </c>
      <c r="I86" s="3">
        <v>40.47</v>
      </c>
      <c r="K86" s="13">
        <v>0</v>
      </c>
    </row>
    <row r="88" spans="1:11" ht="12.75">
      <c r="A88">
        <v>15059</v>
      </c>
      <c r="B88" t="s">
        <v>23</v>
      </c>
      <c r="C88" t="s">
        <v>15</v>
      </c>
      <c r="D88" t="s">
        <v>18</v>
      </c>
      <c r="E88" t="s">
        <v>35</v>
      </c>
      <c r="G88" s="3">
        <v>0</v>
      </c>
      <c r="I88" s="3">
        <v>3.568</v>
      </c>
      <c r="K88" s="13">
        <v>1.3222192947339193</v>
      </c>
    </row>
    <row r="89" spans="1:11" ht="12.75">
      <c r="A89">
        <v>15060</v>
      </c>
      <c r="B89" t="s">
        <v>23</v>
      </c>
      <c r="C89" t="s">
        <v>15</v>
      </c>
      <c r="D89" t="s">
        <v>18</v>
      </c>
      <c r="E89" t="s">
        <v>35</v>
      </c>
      <c r="G89" s="3">
        <v>0</v>
      </c>
      <c r="I89" s="3">
        <v>27.833</v>
      </c>
      <c r="K89" s="13">
        <v>1.8512583487190752</v>
      </c>
    </row>
    <row r="90" spans="1:11" ht="12.75">
      <c r="A90">
        <v>15061</v>
      </c>
      <c r="B90" t="s">
        <v>23</v>
      </c>
      <c r="C90" t="s">
        <v>15</v>
      </c>
      <c r="D90" t="s">
        <v>18</v>
      </c>
      <c r="E90" t="s">
        <v>35</v>
      </c>
      <c r="G90" s="3">
        <v>15</v>
      </c>
      <c r="I90" s="3">
        <v>91.171</v>
      </c>
      <c r="K90" s="13">
        <v>2.2810333672477277</v>
      </c>
    </row>
    <row r="91" spans="1:11" ht="12.75">
      <c r="A91">
        <v>15062</v>
      </c>
      <c r="B91" t="s">
        <v>23</v>
      </c>
      <c r="C91" t="s">
        <v>15</v>
      </c>
      <c r="D91" t="s">
        <v>18</v>
      </c>
      <c r="E91" t="s">
        <v>35</v>
      </c>
      <c r="G91" s="3">
        <v>0</v>
      </c>
      <c r="I91" s="3">
        <v>26.749</v>
      </c>
      <c r="K91" s="13">
        <v>1.0413926851582251</v>
      </c>
    </row>
    <row r="92" spans="1:11" ht="12.75">
      <c r="A92">
        <v>15063</v>
      </c>
      <c r="B92" t="s">
        <v>23</v>
      </c>
      <c r="C92" t="s">
        <v>15</v>
      </c>
      <c r="D92" t="s">
        <v>18</v>
      </c>
      <c r="E92" t="s">
        <v>35</v>
      </c>
      <c r="G92" s="3">
        <v>0</v>
      </c>
      <c r="I92" s="3">
        <v>29.366</v>
      </c>
      <c r="K92" s="13">
        <v>1.9344984512435677</v>
      </c>
    </row>
    <row r="93" spans="1:11" ht="12.75">
      <c r="A93">
        <v>15064</v>
      </c>
      <c r="B93" t="s">
        <v>23</v>
      </c>
      <c r="C93" t="s">
        <v>15</v>
      </c>
      <c r="D93" t="s">
        <v>18</v>
      </c>
      <c r="E93" t="s">
        <v>35</v>
      </c>
      <c r="G93" s="3">
        <v>35.5</v>
      </c>
      <c r="I93" s="3">
        <v>24.955</v>
      </c>
      <c r="K93" s="13">
        <v>1.0413926851582251</v>
      </c>
    </row>
    <row r="94" spans="1:11" ht="12.75">
      <c r="A94">
        <v>15065</v>
      </c>
      <c r="B94" t="s">
        <v>23</v>
      </c>
      <c r="C94" t="s">
        <v>15</v>
      </c>
      <c r="D94" t="s">
        <v>18</v>
      </c>
      <c r="E94" t="s">
        <v>35</v>
      </c>
      <c r="G94" s="3">
        <v>0</v>
      </c>
      <c r="I94" s="3">
        <v>48.29</v>
      </c>
      <c r="K94" s="13">
        <v>1.6127838567197355</v>
      </c>
    </row>
    <row r="96" spans="1:11" ht="12.75">
      <c r="A96">
        <v>15066</v>
      </c>
      <c r="B96" t="s">
        <v>23</v>
      </c>
      <c r="C96" t="s">
        <v>15</v>
      </c>
      <c r="D96" t="s">
        <v>19</v>
      </c>
      <c r="E96" t="s">
        <v>36</v>
      </c>
      <c r="G96" s="3">
        <v>52.647</v>
      </c>
      <c r="I96" s="3">
        <v>189.548</v>
      </c>
      <c r="K96" s="13">
        <v>3.1142772965615864</v>
      </c>
    </row>
    <row r="97" spans="1:11" ht="12.75">
      <c r="A97">
        <v>15067</v>
      </c>
      <c r="B97" t="s">
        <v>23</v>
      </c>
      <c r="C97" t="s">
        <v>15</v>
      </c>
      <c r="D97" t="s">
        <v>19</v>
      </c>
      <c r="E97" t="s">
        <v>36</v>
      </c>
      <c r="G97" s="3">
        <v>73</v>
      </c>
      <c r="I97" s="3">
        <v>209.519</v>
      </c>
      <c r="K97" s="13">
        <v>3.291368850451583</v>
      </c>
    </row>
    <row r="98" spans="1:11" ht="12.75">
      <c r="A98">
        <v>15068</v>
      </c>
      <c r="B98" t="s">
        <v>23</v>
      </c>
      <c r="C98" t="s">
        <v>15</v>
      </c>
      <c r="D98" t="s">
        <v>19</v>
      </c>
      <c r="E98" t="s">
        <v>36</v>
      </c>
      <c r="G98" s="3">
        <v>9</v>
      </c>
      <c r="I98" s="3">
        <v>98.888</v>
      </c>
      <c r="K98" s="13">
        <v>2.8756399370041685</v>
      </c>
    </row>
    <row r="99" spans="1:11" ht="12.75">
      <c r="A99">
        <v>15069</v>
      </c>
      <c r="B99" t="s">
        <v>23</v>
      </c>
      <c r="C99" t="s">
        <v>15</v>
      </c>
      <c r="D99" t="s">
        <v>19</v>
      </c>
      <c r="E99" t="s">
        <v>36</v>
      </c>
      <c r="G99" s="3">
        <v>0</v>
      </c>
      <c r="I99" s="3">
        <v>75.326</v>
      </c>
      <c r="K99" s="13">
        <v>2.813580988568192</v>
      </c>
    </row>
    <row r="100" spans="1:11" ht="12.75">
      <c r="A100">
        <v>15070</v>
      </c>
      <c r="B100" t="s">
        <v>23</v>
      </c>
      <c r="C100" t="s">
        <v>15</v>
      </c>
      <c r="D100" t="s">
        <v>19</v>
      </c>
      <c r="E100" t="s">
        <v>36</v>
      </c>
      <c r="G100" s="3">
        <v>69</v>
      </c>
      <c r="I100" s="3">
        <v>246.031</v>
      </c>
      <c r="K100" s="13">
        <v>3.000434077479319</v>
      </c>
    </row>
    <row r="101" spans="1:11" ht="12.75">
      <c r="A101">
        <v>15071</v>
      </c>
      <c r="B101" t="s">
        <v>23</v>
      </c>
      <c r="C101" t="s">
        <v>15</v>
      </c>
      <c r="D101" t="s">
        <v>19</v>
      </c>
      <c r="E101" t="s">
        <v>36</v>
      </c>
      <c r="G101" s="3">
        <v>78</v>
      </c>
      <c r="I101" s="3">
        <v>142.283</v>
      </c>
      <c r="K101" s="13">
        <v>2.6190933306267428</v>
      </c>
    </row>
    <row r="102" spans="1:11" ht="12.75">
      <c r="A102">
        <v>15072</v>
      </c>
      <c r="B102" t="s">
        <v>23</v>
      </c>
      <c r="C102" t="s">
        <v>15</v>
      </c>
      <c r="D102" t="s">
        <v>19</v>
      </c>
      <c r="E102" t="s">
        <v>36</v>
      </c>
      <c r="G102" s="3">
        <v>45.636</v>
      </c>
      <c r="I102" s="3">
        <v>194.886</v>
      </c>
      <c r="K102" s="13">
        <v>2.603144372620182</v>
      </c>
    </row>
    <row r="104" spans="1:11" ht="12.75">
      <c r="A104">
        <v>15073</v>
      </c>
      <c r="B104" t="s">
        <v>23</v>
      </c>
      <c r="C104" t="s">
        <v>15</v>
      </c>
      <c r="D104" t="s">
        <v>20</v>
      </c>
      <c r="E104" t="s">
        <v>37</v>
      </c>
      <c r="G104" s="3">
        <v>4804.47</v>
      </c>
      <c r="I104" s="3">
        <v>1221.69</v>
      </c>
      <c r="K104" s="13">
        <v>4.431379848841936</v>
      </c>
    </row>
    <row r="105" spans="1:11" ht="12.75">
      <c r="A105">
        <v>15074</v>
      </c>
      <c r="B105" t="s">
        <v>23</v>
      </c>
      <c r="C105" t="s">
        <v>15</v>
      </c>
      <c r="D105" t="s">
        <v>20</v>
      </c>
      <c r="E105" t="s">
        <v>37</v>
      </c>
      <c r="G105" s="3">
        <v>5616.28</v>
      </c>
      <c r="H105" s="3" t="s">
        <v>123</v>
      </c>
      <c r="I105" s="3">
        <v>1936.12</v>
      </c>
      <c r="K105" s="13">
        <v>4.816247930391275</v>
      </c>
    </row>
    <row r="106" spans="1:11" ht="12.75">
      <c r="A106">
        <v>15075</v>
      </c>
      <c r="B106" t="s">
        <v>23</v>
      </c>
      <c r="C106" t="s">
        <v>15</v>
      </c>
      <c r="D106" t="s">
        <v>20</v>
      </c>
      <c r="E106" t="s">
        <v>37</v>
      </c>
      <c r="G106" s="3">
        <v>5201.45</v>
      </c>
      <c r="H106" s="3" t="s">
        <v>123</v>
      </c>
      <c r="I106" s="3">
        <v>1909.8</v>
      </c>
      <c r="K106" s="13">
        <v>4.602070848554296</v>
      </c>
    </row>
    <row r="107" spans="1:11" ht="12.75">
      <c r="A107">
        <v>15076</v>
      </c>
      <c r="B107" t="s">
        <v>23</v>
      </c>
      <c r="C107" t="s">
        <v>15</v>
      </c>
      <c r="D107" t="s">
        <v>20</v>
      </c>
      <c r="E107" t="s">
        <v>37</v>
      </c>
      <c r="G107" s="3">
        <v>2667.6</v>
      </c>
      <c r="I107" s="3">
        <v>641.384</v>
      </c>
      <c r="K107" s="13">
        <v>3.4151403521958725</v>
      </c>
    </row>
    <row r="108" spans="1:11" ht="12.75">
      <c r="A108">
        <v>15077</v>
      </c>
      <c r="B108" t="s">
        <v>23</v>
      </c>
      <c r="C108" t="s">
        <v>15</v>
      </c>
      <c r="D108" t="s">
        <v>20</v>
      </c>
      <c r="E108" t="s">
        <v>37</v>
      </c>
      <c r="G108" s="3">
        <v>282.546</v>
      </c>
      <c r="I108" s="3">
        <v>111.625</v>
      </c>
      <c r="K108" s="13">
        <v>2.699837725867246</v>
      </c>
    </row>
    <row r="109" spans="1:11" ht="12.75">
      <c r="A109">
        <v>15078</v>
      </c>
      <c r="B109" t="s">
        <v>23</v>
      </c>
      <c r="C109" t="s">
        <v>15</v>
      </c>
      <c r="D109" t="s">
        <v>20</v>
      </c>
      <c r="E109" t="s">
        <v>37</v>
      </c>
      <c r="G109" s="3">
        <v>1844.34</v>
      </c>
      <c r="I109" s="3">
        <v>563.55</v>
      </c>
      <c r="K109" s="13">
        <v>4.579795025268589</v>
      </c>
    </row>
    <row r="110" spans="1:11" ht="12.75">
      <c r="A110">
        <v>15079</v>
      </c>
      <c r="B110" t="s">
        <v>23</v>
      </c>
      <c r="C110" t="s">
        <v>15</v>
      </c>
      <c r="D110" t="s">
        <v>20</v>
      </c>
      <c r="E110" t="s">
        <v>37</v>
      </c>
      <c r="G110" s="3">
        <v>4204.59</v>
      </c>
      <c r="I110" s="3">
        <v>1163</v>
      </c>
      <c r="K110" s="13">
        <v>4.45486009814405</v>
      </c>
    </row>
    <row r="112" spans="1:9" ht="12.75">
      <c r="A112">
        <v>15080</v>
      </c>
      <c r="B112" t="s">
        <v>23</v>
      </c>
      <c r="C112" t="s">
        <v>21</v>
      </c>
      <c r="D112" t="s">
        <v>16</v>
      </c>
      <c r="E112" t="s">
        <v>38</v>
      </c>
      <c r="G112" s="3">
        <v>0</v>
      </c>
      <c r="I112" s="3">
        <v>30.116</v>
      </c>
    </row>
    <row r="113" spans="1:9" ht="12.75">
      <c r="A113">
        <v>15081</v>
      </c>
      <c r="B113" t="s">
        <v>23</v>
      </c>
      <c r="C113" t="s">
        <v>21</v>
      </c>
      <c r="D113" t="s">
        <v>16</v>
      </c>
      <c r="E113" t="s">
        <v>38</v>
      </c>
      <c r="G113" s="3">
        <v>27</v>
      </c>
      <c r="I113" s="3">
        <v>56.818</v>
      </c>
    </row>
    <row r="115" spans="1:11" ht="12.75">
      <c r="A115">
        <v>15082</v>
      </c>
      <c r="B115" t="s">
        <v>23</v>
      </c>
      <c r="C115" t="s">
        <v>21</v>
      </c>
      <c r="D115" t="s">
        <v>18</v>
      </c>
      <c r="E115" t="s">
        <v>39</v>
      </c>
      <c r="G115" s="3">
        <v>0</v>
      </c>
      <c r="I115" s="3">
        <v>26.798</v>
      </c>
      <c r="K115" s="13">
        <v>4.15839265038712</v>
      </c>
    </row>
    <row r="116" spans="1:11" ht="12.75">
      <c r="A116">
        <v>15083</v>
      </c>
      <c r="B116" t="s">
        <v>23</v>
      </c>
      <c r="C116" t="s">
        <v>21</v>
      </c>
      <c r="D116" t="s">
        <v>18</v>
      </c>
      <c r="E116" t="s">
        <v>39</v>
      </c>
      <c r="G116" s="3">
        <v>0</v>
      </c>
      <c r="I116" s="3">
        <v>8.837</v>
      </c>
      <c r="K116" s="13">
        <v>3.937066312017428</v>
      </c>
    </row>
    <row r="117" spans="1:11" ht="12.75">
      <c r="A117">
        <v>15084</v>
      </c>
      <c r="B117" t="s">
        <v>23</v>
      </c>
      <c r="C117" t="s">
        <v>21</v>
      </c>
      <c r="D117" t="s">
        <v>18</v>
      </c>
      <c r="E117" t="s">
        <v>39</v>
      </c>
      <c r="G117" s="3">
        <v>0</v>
      </c>
      <c r="I117" s="3">
        <v>19.834</v>
      </c>
      <c r="K117" s="13">
        <v>2.9036325160842376</v>
      </c>
    </row>
    <row r="118" spans="1:11" ht="12.75">
      <c r="A118">
        <v>15085</v>
      </c>
      <c r="B118" t="s">
        <v>23</v>
      </c>
      <c r="C118" t="s">
        <v>21</v>
      </c>
      <c r="D118" t="s">
        <v>18</v>
      </c>
      <c r="E118" t="s">
        <v>39</v>
      </c>
      <c r="G118" s="3">
        <v>25</v>
      </c>
      <c r="I118" s="3">
        <v>75.312</v>
      </c>
      <c r="K118" s="13">
        <v>4.505163549810412</v>
      </c>
    </row>
    <row r="119" spans="1:11" ht="12.75">
      <c r="A119">
        <v>15086</v>
      </c>
      <c r="B119" t="s">
        <v>23</v>
      </c>
      <c r="C119" t="s">
        <v>21</v>
      </c>
      <c r="D119" t="s">
        <v>18</v>
      </c>
      <c r="E119" t="s">
        <v>39</v>
      </c>
      <c r="G119" s="3">
        <v>0</v>
      </c>
      <c r="I119" s="3">
        <v>13.253</v>
      </c>
      <c r="K119" s="13">
        <v>2.8457180179666586</v>
      </c>
    </row>
    <row r="120" spans="1:11" ht="12.75">
      <c r="A120">
        <v>15087</v>
      </c>
      <c r="B120" t="s">
        <v>23</v>
      </c>
      <c r="C120" t="s">
        <v>21</v>
      </c>
      <c r="D120" t="s">
        <v>18</v>
      </c>
      <c r="E120" t="s">
        <v>39</v>
      </c>
      <c r="G120" s="3">
        <v>30</v>
      </c>
      <c r="I120" s="3">
        <v>105.71</v>
      </c>
      <c r="K120" s="13">
        <v>3.612889769287485</v>
      </c>
    </row>
    <row r="121" spans="1:11" ht="12.75">
      <c r="A121">
        <v>15088</v>
      </c>
      <c r="B121" t="s">
        <v>23</v>
      </c>
      <c r="C121" t="s">
        <v>21</v>
      </c>
      <c r="D121" t="s">
        <v>18</v>
      </c>
      <c r="E121" t="s">
        <v>39</v>
      </c>
      <c r="G121" s="3">
        <v>0</v>
      </c>
      <c r="I121" s="3">
        <v>30.891</v>
      </c>
      <c r="K121" s="13">
        <v>2.0043213737826426</v>
      </c>
    </row>
    <row r="123" spans="1:11" ht="12.75">
      <c r="A123">
        <v>15089</v>
      </c>
      <c r="B123" t="s">
        <v>23</v>
      </c>
      <c r="C123" t="s">
        <v>21</v>
      </c>
      <c r="D123" t="s">
        <v>19</v>
      </c>
      <c r="E123" t="s">
        <v>40</v>
      </c>
      <c r="G123" s="3">
        <v>1.9</v>
      </c>
      <c r="I123" s="3">
        <v>49.225</v>
      </c>
      <c r="K123" s="13">
        <v>4.62325963061961</v>
      </c>
    </row>
    <row r="124" spans="1:11" ht="12.75">
      <c r="A124">
        <v>15090</v>
      </c>
      <c r="B124" t="s">
        <v>23</v>
      </c>
      <c r="C124" t="s">
        <v>21</v>
      </c>
      <c r="D124" t="s">
        <v>19</v>
      </c>
      <c r="E124" t="s">
        <v>40</v>
      </c>
      <c r="G124" s="3">
        <v>0</v>
      </c>
      <c r="I124" s="3">
        <v>19.583</v>
      </c>
      <c r="K124" s="13">
        <v>3.699056854547668</v>
      </c>
    </row>
    <row r="125" spans="1:11" ht="12.75">
      <c r="A125">
        <v>15091</v>
      </c>
      <c r="B125" t="s">
        <v>23</v>
      </c>
      <c r="C125" t="s">
        <v>21</v>
      </c>
      <c r="D125" t="s">
        <v>19</v>
      </c>
      <c r="E125" t="s">
        <v>40</v>
      </c>
      <c r="G125" s="3">
        <v>25</v>
      </c>
      <c r="I125" s="3">
        <v>128.996</v>
      </c>
      <c r="K125" s="13">
        <v>4.62325963061961</v>
      </c>
    </row>
    <row r="126" spans="1:11" ht="12.75">
      <c r="A126">
        <v>15092</v>
      </c>
      <c r="B126" t="s">
        <v>23</v>
      </c>
      <c r="C126" t="s">
        <v>21</v>
      </c>
      <c r="D126" t="s">
        <v>19</v>
      </c>
      <c r="E126" t="s">
        <v>40</v>
      </c>
      <c r="G126" s="3">
        <v>0</v>
      </c>
      <c r="I126" s="3">
        <v>29.097</v>
      </c>
      <c r="K126" s="13">
        <v>4.204147125212848</v>
      </c>
    </row>
    <row r="127" spans="1:11" ht="12.75">
      <c r="A127">
        <v>15093</v>
      </c>
      <c r="B127" t="s">
        <v>23</v>
      </c>
      <c r="C127" t="s">
        <v>21</v>
      </c>
      <c r="D127" t="s">
        <v>19</v>
      </c>
      <c r="E127" t="s">
        <v>40</v>
      </c>
      <c r="G127" s="3">
        <v>12</v>
      </c>
      <c r="I127" s="3">
        <v>53.609</v>
      </c>
      <c r="K127" s="13">
        <v>4.6127944491388995</v>
      </c>
    </row>
    <row r="128" spans="1:11" ht="12.75">
      <c r="A128">
        <v>15094</v>
      </c>
      <c r="B128" t="s">
        <v>23</v>
      </c>
      <c r="C128" t="s">
        <v>21</v>
      </c>
      <c r="D128" t="s">
        <v>19</v>
      </c>
      <c r="E128" t="s">
        <v>40</v>
      </c>
      <c r="G128" s="3">
        <v>0</v>
      </c>
      <c r="I128" s="3">
        <v>11.399</v>
      </c>
      <c r="K128" s="13">
        <v>2.6344772701607315</v>
      </c>
    </row>
    <row r="129" spans="1:11" ht="12.75">
      <c r="A129">
        <v>15095</v>
      </c>
      <c r="B129" t="s">
        <v>23</v>
      </c>
      <c r="C129" t="s">
        <v>21</v>
      </c>
      <c r="D129" t="s">
        <v>19</v>
      </c>
      <c r="E129" t="s">
        <v>40</v>
      </c>
      <c r="G129" s="3">
        <v>0</v>
      </c>
      <c r="I129" s="3">
        <v>20.652</v>
      </c>
      <c r="K129" s="13">
        <v>4.591075742639682</v>
      </c>
    </row>
    <row r="131" spans="1:11" ht="12.75">
      <c r="A131">
        <v>15096</v>
      </c>
      <c r="B131" t="s">
        <v>23</v>
      </c>
      <c r="C131" t="s">
        <v>21</v>
      </c>
      <c r="D131" t="s">
        <v>20</v>
      </c>
      <c r="E131" t="s">
        <v>41</v>
      </c>
      <c r="G131" s="3">
        <v>198.743</v>
      </c>
      <c r="I131" s="3">
        <v>223.78</v>
      </c>
      <c r="K131" s="13">
        <v>4.9590461647617055</v>
      </c>
    </row>
    <row r="132" spans="1:11" ht="12.75">
      <c r="A132">
        <v>15097</v>
      </c>
      <c r="B132" t="s">
        <v>23</v>
      </c>
      <c r="C132" t="s">
        <v>21</v>
      </c>
      <c r="D132" t="s">
        <v>20</v>
      </c>
      <c r="E132" t="s">
        <v>41</v>
      </c>
      <c r="G132" s="3">
        <v>168.917</v>
      </c>
      <c r="I132" s="3">
        <v>90.048</v>
      </c>
      <c r="K132" s="13">
        <v>4.556314564335347</v>
      </c>
    </row>
    <row r="133" spans="1:11" ht="12.75">
      <c r="A133">
        <v>15098</v>
      </c>
      <c r="B133" t="s">
        <v>23</v>
      </c>
      <c r="C133" t="s">
        <v>21</v>
      </c>
      <c r="D133" t="s">
        <v>20</v>
      </c>
      <c r="E133" t="s">
        <v>41</v>
      </c>
      <c r="G133" s="3">
        <v>5000</v>
      </c>
      <c r="H133" s="3" t="s">
        <v>120</v>
      </c>
      <c r="I133" s="3">
        <v>2000</v>
      </c>
      <c r="J133" t="s">
        <v>120</v>
      </c>
      <c r="K133" s="13">
        <v>6.255272746377951</v>
      </c>
    </row>
    <row r="134" spans="1:11" ht="12.75">
      <c r="A134">
        <v>15099</v>
      </c>
      <c r="B134" t="s">
        <v>23</v>
      </c>
      <c r="C134" t="s">
        <v>21</v>
      </c>
      <c r="D134" t="s">
        <v>20</v>
      </c>
      <c r="E134" t="s">
        <v>41</v>
      </c>
      <c r="G134" s="3">
        <v>315.94</v>
      </c>
      <c r="I134" s="3">
        <v>209.465</v>
      </c>
      <c r="K134" s="13">
        <v>5.414975018330997</v>
      </c>
    </row>
    <row r="135" spans="1:11" ht="12.75">
      <c r="A135">
        <v>15100</v>
      </c>
      <c r="B135" t="s">
        <v>23</v>
      </c>
      <c r="C135" t="s">
        <v>21</v>
      </c>
      <c r="D135" t="s">
        <v>20</v>
      </c>
      <c r="E135" t="s">
        <v>41</v>
      </c>
      <c r="G135" s="3">
        <v>148.296</v>
      </c>
      <c r="I135" s="3">
        <v>95.924</v>
      </c>
      <c r="K135" s="13">
        <v>5.361729724250366</v>
      </c>
    </row>
    <row r="136" spans="1:11" ht="12.75">
      <c r="A136">
        <v>15101</v>
      </c>
      <c r="B136" t="s">
        <v>23</v>
      </c>
      <c r="C136" t="s">
        <v>21</v>
      </c>
      <c r="D136" t="s">
        <v>20</v>
      </c>
      <c r="E136" t="s">
        <v>41</v>
      </c>
      <c r="G136" s="3">
        <v>267.834</v>
      </c>
      <c r="I136" s="3">
        <v>207.515</v>
      </c>
      <c r="K136" s="13">
        <v>5.4913630947819545</v>
      </c>
    </row>
    <row r="137" spans="1:11" ht="12.75">
      <c r="A137">
        <v>15102</v>
      </c>
      <c r="B137" t="s">
        <v>23</v>
      </c>
      <c r="C137" t="s">
        <v>21</v>
      </c>
      <c r="D137" t="s">
        <v>20</v>
      </c>
      <c r="E137" t="s">
        <v>41</v>
      </c>
      <c r="G137" s="3">
        <v>256.075</v>
      </c>
      <c r="I137" s="3">
        <v>180.895</v>
      </c>
      <c r="K137" s="13">
        <v>4.913819148625592</v>
      </c>
    </row>
    <row r="139" spans="1:11" ht="12.75">
      <c r="A139">
        <v>15103</v>
      </c>
      <c r="B139" t="s">
        <v>23</v>
      </c>
      <c r="C139" t="s">
        <v>22</v>
      </c>
      <c r="D139" t="s">
        <v>16</v>
      </c>
      <c r="E139" t="s">
        <v>42</v>
      </c>
      <c r="G139" s="3">
        <v>50.297</v>
      </c>
      <c r="I139" s="3">
        <v>83.538</v>
      </c>
      <c r="K139" s="13">
        <v>0</v>
      </c>
    </row>
    <row r="140" spans="1:11" ht="12.75">
      <c r="A140">
        <v>15104</v>
      </c>
      <c r="B140" t="s">
        <v>23</v>
      </c>
      <c r="C140" t="s">
        <v>22</v>
      </c>
      <c r="D140" t="s">
        <v>16</v>
      </c>
      <c r="E140" t="s">
        <v>42</v>
      </c>
      <c r="G140" s="3">
        <v>30.504</v>
      </c>
      <c r="I140" s="3">
        <v>57.307</v>
      </c>
      <c r="K140" s="13">
        <v>0</v>
      </c>
    </row>
    <row r="142" spans="1:11" ht="12.75">
      <c r="A142">
        <v>15105</v>
      </c>
      <c r="B142" t="s">
        <v>23</v>
      </c>
      <c r="C142" t="s">
        <v>22</v>
      </c>
      <c r="D142" t="s">
        <v>18</v>
      </c>
      <c r="E142" t="s">
        <v>43</v>
      </c>
      <c r="G142" s="3">
        <v>49.751</v>
      </c>
      <c r="I142" s="3">
        <v>69.908</v>
      </c>
      <c r="K142" s="13">
        <v>3.1763806922432702</v>
      </c>
    </row>
    <row r="143" spans="1:11" ht="12.75">
      <c r="A143">
        <v>15106</v>
      </c>
      <c r="B143" t="s">
        <v>23</v>
      </c>
      <c r="C143" t="s">
        <v>22</v>
      </c>
      <c r="D143" t="s">
        <v>18</v>
      </c>
      <c r="E143" t="s">
        <v>43</v>
      </c>
      <c r="G143" s="3">
        <v>34.388</v>
      </c>
      <c r="I143" s="3">
        <v>49.66</v>
      </c>
      <c r="K143" s="13">
        <v>4.051191124685698</v>
      </c>
    </row>
    <row r="144" spans="1:11" ht="12.75">
      <c r="A144">
        <v>15107</v>
      </c>
      <c r="B144" t="s">
        <v>23</v>
      </c>
      <c r="C144" t="s">
        <v>22</v>
      </c>
      <c r="D144" t="s">
        <v>18</v>
      </c>
      <c r="E144" t="s">
        <v>43</v>
      </c>
      <c r="G144" s="3">
        <v>29.107</v>
      </c>
      <c r="I144" s="3">
        <v>46.609</v>
      </c>
      <c r="K144" s="13">
        <v>3.8513195126487454</v>
      </c>
    </row>
    <row r="145" spans="1:11" ht="12.75">
      <c r="A145">
        <v>15108</v>
      </c>
      <c r="B145" t="s">
        <v>23</v>
      </c>
      <c r="C145" t="s">
        <v>22</v>
      </c>
      <c r="D145" t="s">
        <v>18</v>
      </c>
      <c r="E145" t="s">
        <v>43</v>
      </c>
      <c r="G145" s="3">
        <v>42.626</v>
      </c>
      <c r="I145" s="3">
        <v>70.627</v>
      </c>
      <c r="K145" s="13">
        <v>2.8756399370041685</v>
      </c>
    </row>
    <row r="146" spans="1:11" ht="12.75">
      <c r="A146">
        <v>15109</v>
      </c>
      <c r="B146" t="s">
        <v>23</v>
      </c>
      <c r="C146" t="s">
        <v>22</v>
      </c>
      <c r="D146" t="s">
        <v>18</v>
      </c>
      <c r="E146" t="s">
        <v>43</v>
      </c>
      <c r="G146" s="3">
        <v>54.111</v>
      </c>
      <c r="I146" s="3">
        <v>79.628</v>
      </c>
      <c r="K146" s="13">
        <v>3.6767850304192056</v>
      </c>
    </row>
    <row r="147" spans="1:11" ht="12.75">
      <c r="A147">
        <v>15110</v>
      </c>
      <c r="B147" t="s">
        <v>23</v>
      </c>
      <c r="C147" t="s">
        <v>22</v>
      </c>
      <c r="D147" t="s">
        <v>18</v>
      </c>
      <c r="E147" t="s">
        <v>43</v>
      </c>
      <c r="G147" s="3">
        <v>76.386</v>
      </c>
      <c r="I147" s="3">
        <v>110.064</v>
      </c>
      <c r="K147" s="13">
        <v>4.477135730961123</v>
      </c>
    </row>
    <row r="148" spans="1:11" ht="12.75">
      <c r="A148">
        <v>15111</v>
      </c>
      <c r="B148" t="s">
        <v>23</v>
      </c>
      <c r="C148" t="s">
        <v>22</v>
      </c>
      <c r="D148" t="s">
        <v>18</v>
      </c>
      <c r="E148" t="s">
        <v>43</v>
      </c>
      <c r="G148" s="3">
        <v>57.92</v>
      </c>
      <c r="I148" s="3">
        <v>86.525</v>
      </c>
      <c r="K148" s="13">
        <v>4.08282126093933</v>
      </c>
    </row>
    <row r="150" spans="1:11" ht="12.75">
      <c r="A150">
        <v>15112</v>
      </c>
      <c r="B150" t="s">
        <v>23</v>
      </c>
      <c r="C150" t="s">
        <v>22</v>
      </c>
      <c r="D150" t="s">
        <v>19</v>
      </c>
      <c r="E150" t="s">
        <v>44</v>
      </c>
      <c r="G150" s="3">
        <v>35.767</v>
      </c>
      <c r="I150" s="3">
        <v>68.473</v>
      </c>
      <c r="K150" s="13">
        <v>0</v>
      </c>
    </row>
    <row r="151" spans="1:11" ht="12.75">
      <c r="A151">
        <v>15113</v>
      </c>
      <c r="B151" t="s">
        <v>23</v>
      </c>
      <c r="C151" t="s">
        <v>22</v>
      </c>
      <c r="D151" t="s">
        <v>19</v>
      </c>
      <c r="E151" t="s">
        <v>44</v>
      </c>
      <c r="G151" s="3">
        <v>38.801</v>
      </c>
      <c r="I151" s="3">
        <v>61.305</v>
      </c>
      <c r="K151" s="13">
        <v>4.9684876183619675</v>
      </c>
    </row>
    <row r="152" spans="1:11" ht="12.75">
      <c r="A152">
        <v>15114</v>
      </c>
      <c r="B152" t="s">
        <v>23</v>
      </c>
      <c r="C152" t="s">
        <v>22</v>
      </c>
      <c r="D152" t="s">
        <v>19</v>
      </c>
      <c r="E152" t="s">
        <v>44</v>
      </c>
      <c r="G152" s="3">
        <v>49.48</v>
      </c>
      <c r="I152" s="3">
        <v>116.189</v>
      </c>
      <c r="K152" s="13">
        <v>5.477122702365523</v>
      </c>
    </row>
    <row r="153" spans="1:11" ht="12.75">
      <c r="A153">
        <v>15115</v>
      </c>
      <c r="B153" t="s">
        <v>23</v>
      </c>
      <c r="C153" t="s">
        <v>22</v>
      </c>
      <c r="D153" t="s">
        <v>19</v>
      </c>
      <c r="E153" t="s">
        <v>44</v>
      </c>
      <c r="G153" s="3">
        <v>57.103</v>
      </c>
      <c r="I153" s="3">
        <v>79.628</v>
      </c>
      <c r="K153" s="13">
        <v>4.732401802238908</v>
      </c>
    </row>
    <row r="154" spans="1:11" ht="12.75">
      <c r="A154">
        <v>15116</v>
      </c>
      <c r="B154" t="s">
        <v>23</v>
      </c>
      <c r="C154" t="s">
        <v>22</v>
      </c>
      <c r="D154" t="s">
        <v>19</v>
      </c>
      <c r="E154" t="s">
        <v>44</v>
      </c>
      <c r="G154" s="3">
        <v>181.991</v>
      </c>
      <c r="I154" s="3">
        <v>2000</v>
      </c>
      <c r="J154" t="s">
        <v>120</v>
      </c>
      <c r="K154" s="13">
        <v>8.301029997835453</v>
      </c>
    </row>
    <row r="155" spans="1:11" ht="12.75">
      <c r="A155">
        <v>15117</v>
      </c>
      <c r="B155" t="s">
        <v>23</v>
      </c>
      <c r="C155" t="s">
        <v>22</v>
      </c>
      <c r="D155" t="s">
        <v>19</v>
      </c>
      <c r="E155" t="s">
        <v>44</v>
      </c>
      <c r="G155" s="3">
        <v>69.598</v>
      </c>
      <c r="I155" s="3">
        <v>157.938</v>
      </c>
      <c r="K155" s="13">
        <v>5.322221362797957</v>
      </c>
    </row>
    <row r="156" spans="1:11" ht="12.75">
      <c r="A156">
        <v>15118</v>
      </c>
      <c r="B156" t="s">
        <v>23</v>
      </c>
      <c r="C156" t="s">
        <v>22</v>
      </c>
      <c r="D156" t="s">
        <v>19</v>
      </c>
      <c r="E156" t="s">
        <v>44</v>
      </c>
      <c r="G156" s="3">
        <v>68.24</v>
      </c>
      <c r="I156" s="3">
        <v>133.008</v>
      </c>
      <c r="K156" s="13">
        <v>5.361729724250366</v>
      </c>
    </row>
    <row r="158" spans="1:11" ht="12.75">
      <c r="A158">
        <v>15119</v>
      </c>
      <c r="B158" t="s">
        <v>23</v>
      </c>
      <c r="C158" t="s">
        <v>22</v>
      </c>
      <c r="D158" t="s">
        <v>20</v>
      </c>
      <c r="E158" t="s">
        <v>45</v>
      </c>
      <c r="G158" s="3">
        <v>3717.55</v>
      </c>
      <c r="I158" s="3">
        <v>2000</v>
      </c>
      <c r="J158" t="s">
        <v>120</v>
      </c>
      <c r="K158" s="13">
        <v>9.016153222683343</v>
      </c>
    </row>
    <row r="159" spans="1:11" ht="12.75">
      <c r="A159">
        <v>15120</v>
      </c>
      <c r="B159" t="s">
        <v>23</v>
      </c>
      <c r="C159" t="s">
        <v>22</v>
      </c>
      <c r="D159" t="s">
        <v>20</v>
      </c>
      <c r="E159" t="s">
        <v>45</v>
      </c>
      <c r="G159" s="3">
        <v>423.457</v>
      </c>
      <c r="I159" s="3">
        <v>484.361</v>
      </c>
      <c r="K159" s="13">
        <v>6.579783710904817</v>
      </c>
    </row>
    <row r="160" spans="1:11" ht="12.75">
      <c r="A160">
        <v>15121</v>
      </c>
      <c r="B160" t="s">
        <v>23</v>
      </c>
      <c r="C160" t="s">
        <v>22</v>
      </c>
      <c r="D160" t="s">
        <v>20</v>
      </c>
      <c r="E160" t="s">
        <v>45</v>
      </c>
      <c r="G160" s="3">
        <v>217.49</v>
      </c>
      <c r="I160" s="3">
        <v>188.547</v>
      </c>
      <c r="K160" s="13">
        <v>6.230449176845541</v>
      </c>
    </row>
    <row r="161" spans="1:11" ht="12.75">
      <c r="A161">
        <v>15122</v>
      </c>
      <c r="B161" t="s">
        <v>23</v>
      </c>
      <c r="C161" t="s">
        <v>22</v>
      </c>
      <c r="D161" t="s">
        <v>20</v>
      </c>
      <c r="E161" t="s">
        <v>45</v>
      </c>
      <c r="G161" s="3">
        <v>3682.96</v>
      </c>
      <c r="I161" s="3">
        <v>2000</v>
      </c>
      <c r="J161" t="s">
        <v>120</v>
      </c>
      <c r="K161" s="13">
        <v>9.00216606218864</v>
      </c>
    </row>
    <row r="162" spans="1:5" ht="12.75">
      <c r="A162">
        <v>15123</v>
      </c>
      <c r="B162" t="s">
        <v>23</v>
      </c>
      <c r="C162" t="s">
        <v>22</v>
      </c>
      <c r="D162" t="s">
        <v>20</v>
      </c>
      <c r="E162" t="s">
        <v>45</v>
      </c>
    </row>
    <row r="163" spans="1:5" ht="12.75">
      <c r="A163">
        <v>15124</v>
      </c>
      <c r="B163" t="s">
        <v>23</v>
      </c>
      <c r="C163" t="s">
        <v>22</v>
      </c>
      <c r="D163" t="s">
        <v>20</v>
      </c>
      <c r="E163" t="s">
        <v>45</v>
      </c>
    </row>
    <row r="164" spans="1:5" ht="12.75">
      <c r="A164">
        <v>15125</v>
      </c>
      <c r="B164" t="s">
        <v>23</v>
      </c>
      <c r="C164" t="s">
        <v>22</v>
      </c>
      <c r="D164" t="s">
        <v>20</v>
      </c>
      <c r="E164" t="s">
        <v>45</v>
      </c>
    </row>
    <row r="167" spans="1:11" ht="12.75">
      <c r="A167">
        <v>15132</v>
      </c>
      <c r="B167" t="s">
        <v>24</v>
      </c>
      <c r="C167" t="s">
        <v>15</v>
      </c>
      <c r="D167" t="s">
        <v>16</v>
      </c>
      <c r="E167" t="s">
        <v>46</v>
      </c>
      <c r="G167" s="3">
        <v>42.919</v>
      </c>
      <c r="I167" s="3">
        <v>67.34</v>
      </c>
      <c r="K167" s="13">
        <v>0</v>
      </c>
    </row>
    <row r="168" spans="1:11" ht="12.75">
      <c r="A168">
        <v>15133</v>
      </c>
      <c r="B168" t="s">
        <v>24</v>
      </c>
      <c r="C168" t="s">
        <v>15</v>
      </c>
      <c r="D168" t="s">
        <v>16</v>
      </c>
      <c r="E168" t="s">
        <v>46</v>
      </c>
      <c r="G168" s="3">
        <v>40.996</v>
      </c>
      <c r="I168" s="3">
        <v>75.298</v>
      </c>
      <c r="K168" s="13">
        <v>0</v>
      </c>
    </row>
    <row r="169" spans="1:11" ht="12.75">
      <c r="A169">
        <v>15134</v>
      </c>
      <c r="B169" t="s">
        <v>24</v>
      </c>
      <c r="C169" t="s">
        <v>15</v>
      </c>
      <c r="D169" t="s">
        <v>16</v>
      </c>
      <c r="E169" t="s">
        <v>46</v>
      </c>
      <c r="G169" s="3">
        <v>26.312</v>
      </c>
      <c r="I169" s="3">
        <v>48.273</v>
      </c>
      <c r="K169" s="13">
        <v>0</v>
      </c>
    </row>
    <row r="171" spans="1:13" ht="12.75">
      <c r="A171">
        <v>15135</v>
      </c>
      <c r="B171" t="s">
        <v>24</v>
      </c>
      <c r="C171" t="s">
        <v>15</v>
      </c>
      <c r="D171" t="s">
        <v>18</v>
      </c>
      <c r="E171" t="s">
        <v>47</v>
      </c>
      <c r="G171" s="3">
        <v>52.75</v>
      </c>
      <c r="I171" s="3">
        <v>84.286</v>
      </c>
      <c r="K171" s="13">
        <v>1.3222192947339193</v>
      </c>
      <c r="M171" s="3">
        <f>AVERAGE(I171:I176)</f>
        <v>60.43333333333334</v>
      </c>
    </row>
    <row r="172" spans="1:11" ht="12.75">
      <c r="A172">
        <v>15136</v>
      </c>
      <c r="B172" t="s">
        <v>24</v>
      </c>
      <c r="C172" t="s">
        <v>15</v>
      </c>
      <c r="D172" t="s">
        <v>18</v>
      </c>
      <c r="E172" t="s">
        <v>47</v>
      </c>
      <c r="G172" s="3">
        <v>34.941</v>
      </c>
      <c r="I172" s="3">
        <v>54.109</v>
      </c>
      <c r="K172" s="13">
        <v>1.7853298350107671</v>
      </c>
    </row>
    <row r="173" spans="1:11" ht="12.75">
      <c r="A173">
        <v>15137</v>
      </c>
      <c r="B173" t="s">
        <v>24</v>
      </c>
      <c r="C173" t="s">
        <v>15</v>
      </c>
      <c r="D173" t="s">
        <v>18</v>
      </c>
      <c r="E173" t="s">
        <v>47</v>
      </c>
      <c r="G173" s="3">
        <v>20.659</v>
      </c>
      <c r="I173" s="3">
        <v>49.601</v>
      </c>
      <c r="K173" s="13">
        <v>0</v>
      </c>
    </row>
    <row r="174" spans="1:11" ht="12.75">
      <c r="A174">
        <v>15138</v>
      </c>
      <c r="B174" t="s">
        <v>24</v>
      </c>
      <c r="C174" t="s">
        <v>15</v>
      </c>
      <c r="D174" t="s">
        <v>18</v>
      </c>
      <c r="E174" t="s">
        <v>47</v>
      </c>
      <c r="G174" s="3">
        <v>19.801</v>
      </c>
      <c r="I174" s="3">
        <v>46.568</v>
      </c>
      <c r="K174" s="13">
        <v>1.0413926851582251</v>
      </c>
    </row>
    <row r="175" spans="1:11" ht="12.75">
      <c r="A175">
        <v>15139</v>
      </c>
      <c r="B175" t="s">
        <v>24</v>
      </c>
      <c r="C175" t="s">
        <v>15</v>
      </c>
      <c r="D175" t="s">
        <v>18</v>
      </c>
      <c r="E175" t="s">
        <v>47</v>
      </c>
      <c r="G175" s="3">
        <v>35.77</v>
      </c>
      <c r="I175" s="3">
        <v>67.464</v>
      </c>
      <c r="K175" s="13">
        <v>1.9084850188786497</v>
      </c>
    </row>
    <row r="176" spans="1:11" ht="12.75">
      <c r="A176">
        <v>15140</v>
      </c>
      <c r="B176" t="s">
        <v>24</v>
      </c>
      <c r="C176" t="s">
        <v>15</v>
      </c>
      <c r="D176" t="s">
        <v>18</v>
      </c>
      <c r="E176" t="s">
        <v>47</v>
      </c>
      <c r="G176" s="3">
        <v>32.724</v>
      </c>
      <c r="I176" s="3">
        <v>60.572</v>
      </c>
      <c r="K176" s="13">
        <v>2.3820170425748683</v>
      </c>
    </row>
    <row r="177" spans="1:11" ht="12.75">
      <c r="A177">
        <v>15141</v>
      </c>
      <c r="B177" t="s">
        <v>24</v>
      </c>
      <c r="C177" t="s">
        <v>15</v>
      </c>
      <c r="D177" t="s">
        <v>18</v>
      </c>
      <c r="E177" t="s">
        <v>47</v>
      </c>
      <c r="G177" s="3">
        <v>832.378</v>
      </c>
      <c r="I177" s="3">
        <v>2000</v>
      </c>
      <c r="J177" t="s">
        <v>120</v>
      </c>
      <c r="K177" s="13">
        <v>1.4913616938342726</v>
      </c>
    </row>
    <row r="179" spans="1:11" ht="12.75">
      <c r="A179">
        <v>15142</v>
      </c>
      <c r="B179" t="s">
        <v>24</v>
      </c>
      <c r="C179" t="s">
        <v>15</v>
      </c>
      <c r="D179" t="s">
        <v>19</v>
      </c>
      <c r="E179" t="s">
        <v>48</v>
      </c>
      <c r="G179" s="3">
        <v>51.66</v>
      </c>
      <c r="I179" s="3">
        <v>92.498</v>
      </c>
      <c r="K179" s="13">
        <v>3.0318122713303706</v>
      </c>
    </row>
    <row r="180" spans="1:11" ht="12.75">
      <c r="A180">
        <v>15143</v>
      </c>
      <c r="B180" t="s">
        <v>24</v>
      </c>
      <c r="C180" t="s">
        <v>15</v>
      </c>
      <c r="D180" t="s">
        <v>19</v>
      </c>
      <c r="E180" t="s">
        <v>48</v>
      </c>
      <c r="G180" s="3">
        <v>25.467</v>
      </c>
      <c r="I180" s="3">
        <v>56.211</v>
      </c>
      <c r="K180" s="13">
        <v>2.9036325160842376</v>
      </c>
    </row>
    <row r="181" spans="1:11" ht="12.75">
      <c r="A181">
        <v>15144</v>
      </c>
      <c r="B181" t="s">
        <v>24</v>
      </c>
      <c r="C181" t="s">
        <v>15</v>
      </c>
      <c r="D181" t="s">
        <v>19</v>
      </c>
      <c r="E181" t="s">
        <v>48</v>
      </c>
      <c r="G181" s="3">
        <v>34.111</v>
      </c>
      <c r="I181" s="3">
        <v>68.758</v>
      </c>
      <c r="K181" s="13">
        <v>2.6242820958356683</v>
      </c>
    </row>
    <row r="182" spans="1:11" ht="12.75">
      <c r="A182">
        <v>15145</v>
      </c>
      <c r="B182" t="s">
        <v>24</v>
      </c>
      <c r="C182" t="s">
        <v>15</v>
      </c>
      <c r="D182" t="s">
        <v>19</v>
      </c>
      <c r="E182" t="s">
        <v>48</v>
      </c>
      <c r="G182" s="3">
        <v>36.919</v>
      </c>
      <c r="I182" s="3">
        <v>30.047</v>
      </c>
      <c r="K182" s="13">
        <v>2.5634810853944106</v>
      </c>
    </row>
    <row r="183" spans="1:11" ht="12.75">
      <c r="A183">
        <v>15146</v>
      </c>
      <c r="B183" t="s">
        <v>24</v>
      </c>
      <c r="C183" t="s">
        <v>15</v>
      </c>
      <c r="D183" t="s">
        <v>19</v>
      </c>
      <c r="E183" t="s">
        <v>48</v>
      </c>
      <c r="G183" s="3">
        <v>43.827</v>
      </c>
      <c r="I183" s="3">
        <v>46.789</v>
      </c>
      <c r="K183" s="13">
        <v>2.8727388274726686</v>
      </c>
    </row>
    <row r="184" spans="1:11" ht="12.75">
      <c r="A184">
        <v>15147</v>
      </c>
      <c r="B184" t="s">
        <v>24</v>
      </c>
      <c r="C184" t="s">
        <v>15</v>
      </c>
      <c r="D184" t="s">
        <v>19</v>
      </c>
      <c r="E184" t="s">
        <v>48</v>
      </c>
      <c r="G184" s="3">
        <v>41.329</v>
      </c>
      <c r="I184" s="3">
        <v>35.671</v>
      </c>
      <c r="K184" s="13">
        <v>2.4082399653118496</v>
      </c>
    </row>
    <row r="185" spans="1:11" ht="12.75">
      <c r="A185">
        <v>15148</v>
      </c>
      <c r="B185" t="s">
        <v>24</v>
      </c>
      <c r="C185" t="s">
        <v>15</v>
      </c>
      <c r="D185" t="s">
        <v>19</v>
      </c>
      <c r="E185" t="s">
        <v>48</v>
      </c>
      <c r="G185" s="3">
        <v>36.482</v>
      </c>
      <c r="I185" s="3">
        <v>30.897</v>
      </c>
      <c r="K185" s="13">
        <v>2.954724790979063</v>
      </c>
    </row>
    <row r="187" spans="1:11" ht="12.75">
      <c r="A187">
        <v>15149</v>
      </c>
      <c r="B187" t="s">
        <v>24</v>
      </c>
      <c r="C187" t="s">
        <v>15</v>
      </c>
      <c r="D187" t="s">
        <v>20</v>
      </c>
      <c r="E187" t="s">
        <v>49</v>
      </c>
      <c r="G187" s="3">
        <v>250.929</v>
      </c>
      <c r="I187" s="3">
        <v>123.571</v>
      </c>
      <c r="K187" s="13">
        <v>4.1761202110560856</v>
      </c>
    </row>
    <row r="188" spans="1:11" ht="12.75">
      <c r="A188">
        <v>15150</v>
      </c>
      <c r="B188" t="s">
        <v>24</v>
      </c>
      <c r="C188" t="s">
        <v>15</v>
      </c>
      <c r="D188" t="s">
        <v>20</v>
      </c>
      <c r="E188" t="s">
        <v>49</v>
      </c>
      <c r="G188" s="3">
        <v>2243.68</v>
      </c>
      <c r="I188" s="3">
        <v>427.258</v>
      </c>
      <c r="K188" s="13">
        <v>4.376595204340475</v>
      </c>
    </row>
    <row r="189" spans="1:11" ht="12.75">
      <c r="A189">
        <v>15151</v>
      </c>
      <c r="B189" t="s">
        <v>24</v>
      </c>
      <c r="C189" t="s">
        <v>15</v>
      </c>
      <c r="D189" t="s">
        <v>20</v>
      </c>
      <c r="E189" t="s">
        <v>49</v>
      </c>
      <c r="G189" s="3">
        <v>1336.54</v>
      </c>
      <c r="I189" s="3">
        <v>282.344</v>
      </c>
      <c r="K189" s="13">
        <v>4.591075742639682</v>
      </c>
    </row>
    <row r="190" spans="1:11" ht="12.75">
      <c r="A190">
        <v>15152</v>
      </c>
      <c r="B190" t="s">
        <v>24</v>
      </c>
      <c r="C190" t="s">
        <v>15</v>
      </c>
      <c r="D190" t="s">
        <v>20</v>
      </c>
      <c r="E190" t="s">
        <v>49</v>
      </c>
      <c r="G190" s="3">
        <v>1654.99</v>
      </c>
      <c r="I190" s="3">
        <v>426.065</v>
      </c>
      <c r="K190" s="13">
        <v>4.278776457955645</v>
      </c>
    </row>
    <row r="191" spans="1:11" ht="12.75">
      <c r="A191">
        <v>15153</v>
      </c>
      <c r="B191" t="s">
        <v>24</v>
      </c>
      <c r="C191" t="s">
        <v>15</v>
      </c>
      <c r="D191" t="s">
        <v>20</v>
      </c>
      <c r="E191" t="s">
        <v>49</v>
      </c>
      <c r="G191" s="3">
        <v>624.791</v>
      </c>
      <c r="I191" s="3">
        <v>172.734</v>
      </c>
      <c r="K191" s="13">
        <v>4.46241297331255</v>
      </c>
    </row>
    <row r="192" spans="1:11" ht="12.75">
      <c r="A192">
        <v>15154</v>
      </c>
      <c r="B192" t="s">
        <v>24</v>
      </c>
      <c r="C192" t="s">
        <v>15</v>
      </c>
      <c r="D192" t="s">
        <v>20</v>
      </c>
      <c r="E192" t="s">
        <v>49</v>
      </c>
      <c r="G192" s="3">
        <v>583.798</v>
      </c>
      <c r="I192" s="3">
        <v>190.546</v>
      </c>
      <c r="K192" s="13">
        <v>4.342442421031837</v>
      </c>
    </row>
    <row r="193" spans="1:11" ht="12.75">
      <c r="A193">
        <v>15155</v>
      </c>
      <c r="B193" t="s">
        <v>24</v>
      </c>
      <c r="C193" t="s">
        <v>15</v>
      </c>
      <c r="D193" t="s">
        <v>20</v>
      </c>
      <c r="E193" t="s">
        <v>49</v>
      </c>
      <c r="G193" s="3">
        <v>5000</v>
      </c>
      <c r="H193" s="3" t="s">
        <v>120</v>
      </c>
      <c r="I193" s="3">
        <v>1114.5</v>
      </c>
      <c r="K193" s="13">
        <v>4.230474467361159</v>
      </c>
    </row>
    <row r="195" spans="1:11" ht="12.75">
      <c r="A195">
        <v>15156</v>
      </c>
      <c r="B195" t="s">
        <v>24</v>
      </c>
      <c r="C195" t="s">
        <v>21</v>
      </c>
      <c r="D195" t="s">
        <v>16</v>
      </c>
      <c r="E195" t="s">
        <v>50</v>
      </c>
      <c r="G195" s="3">
        <v>54.924</v>
      </c>
      <c r="I195" s="3">
        <v>52.553</v>
      </c>
      <c r="K195" s="13">
        <v>0</v>
      </c>
    </row>
    <row r="196" spans="1:11" ht="12.75">
      <c r="A196">
        <v>15157</v>
      </c>
      <c r="B196" t="s">
        <v>24</v>
      </c>
      <c r="C196" t="s">
        <v>21</v>
      </c>
      <c r="D196" t="s">
        <v>16</v>
      </c>
      <c r="E196" t="s">
        <v>50</v>
      </c>
      <c r="G196" s="3">
        <v>44.432</v>
      </c>
      <c r="I196" s="3">
        <v>42.587</v>
      </c>
      <c r="K196" s="13">
        <v>0</v>
      </c>
    </row>
    <row r="197" spans="7:11" s="8" customFormat="1" ht="12.75">
      <c r="G197" s="11"/>
      <c r="H197" s="11"/>
      <c r="I197" s="11"/>
      <c r="K197" s="15"/>
    </row>
    <row r="198" spans="1:11" ht="12.75">
      <c r="A198">
        <v>15158</v>
      </c>
      <c r="B198" t="s">
        <v>24</v>
      </c>
      <c r="C198" t="s">
        <v>21</v>
      </c>
      <c r="D198" t="s">
        <v>18</v>
      </c>
      <c r="E198" t="s">
        <v>51</v>
      </c>
      <c r="G198" s="11">
        <v>85.657</v>
      </c>
      <c r="I198" s="11">
        <v>81.958</v>
      </c>
      <c r="K198" s="13">
        <v>3.2555137128195333</v>
      </c>
    </row>
    <row r="199" spans="1:11" ht="12.75">
      <c r="A199">
        <v>15159</v>
      </c>
      <c r="B199" t="s">
        <v>24</v>
      </c>
      <c r="C199" t="s">
        <v>21</v>
      </c>
      <c r="D199" t="s">
        <v>18</v>
      </c>
      <c r="E199" t="s">
        <v>51</v>
      </c>
      <c r="G199" s="12">
        <v>48.425</v>
      </c>
      <c r="I199" s="12">
        <v>238.972</v>
      </c>
      <c r="K199" s="13">
        <v>3.4151403521958725</v>
      </c>
    </row>
    <row r="200" spans="1:11" ht="12.75">
      <c r="A200">
        <v>15160</v>
      </c>
      <c r="B200" t="s">
        <v>24</v>
      </c>
      <c r="C200" t="s">
        <v>21</v>
      </c>
      <c r="D200" t="s">
        <v>18</v>
      </c>
      <c r="E200" t="s">
        <v>51</v>
      </c>
      <c r="G200" s="12">
        <v>62.649</v>
      </c>
      <c r="I200" s="12">
        <v>60.44</v>
      </c>
      <c r="K200" s="13">
        <v>3.707655323531187</v>
      </c>
    </row>
    <row r="201" spans="1:11" ht="12.75">
      <c r="A201">
        <v>15161</v>
      </c>
      <c r="B201" t="s">
        <v>24</v>
      </c>
      <c r="C201" t="s">
        <v>21</v>
      </c>
      <c r="D201" t="s">
        <v>18</v>
      </c>
      <c r="E201" t="s">
        <v>51</v>
      </c>
      <c r="G201" s="12">
        <v>52.885</v>
      </c>
      <c r="I201" s="12">
        <v>40.232</v>
      </c>
      <c r="K201" s="13">
        <v>2.303196057420489</v>
      </c>
    </row>
    <row r="202" spans="1:11" ht="12.75">
      <c r="A202">
        <v>15162</v>
      </c>
      <c r="B202" t="s">
        <v>24</v>
      </c>
      <c r="C202" t="s">
        <v>21</v>
      </c>
      <c r="D202" t="s">
        <v>18</v>
      </c>
      <c r="E202" t="s">
        <v>51</v>
      </c>
      <c r="G202" s="12">
        <v>46.776</v>
      </c>
      <c r="I202" s="12">
        <v>35.458</v>
      </c>
      <c r="K202" s="13">
        <v>4.064495426792728</v>
      </c>
    </row>
    <row r="203" spans="1:11" ht="12.75">
      <c r="A203">
        <v>15163</v>
      </c>
      <c r="B203" t="s">
        <v>24</v>
      </c>
      <c r="C203" t="s">
        <v>21</v>
      </c>
      <c r="D203" t="s">
        <v>18</v>
      </c>
      <c r="E203" t="s">
        <v>51</v>
      </c>
      <c r="G203" s="12">
        <v>50.762</v>
      </c>
      <c r="I203" s="12">
        <v>35.876</v>
      </c>
      <c r="K203" s="13">
        <v>3.5186455243303114</v>
      </c>
    </row>
    <row r="204" spans="1:11" ht="12.75">
      <c r="A204">
        <v>15164</v>
      </c>
      <c r="B204" t="s">
        <v>24</v>
      </c>
      <c r="C204" t="s">
        <v>21</v>
      </c>
      <c r="D204" t="s">
        <v>18</v>
      </c>
      <c r="E204" t="s">
        <v>51</v>
      </c>
      <c r="G204" s="12">
        <v>56.321</v>
      </c>
      <c r="I204" s="12">
        <v>48.831</v>
      </c>
      <c r="K204" s="13">
        <v>2.7788744720027396</v>
      </c>
    </row>
    <row r="205" ht="12.75">
      <c r="I205" s="12"/>
    </row>
    <row r="206" spans="1:11" ht="12.75">
      <c r="A206">
        <v>15165</v>
      </c>
      <c r="B206" t="s">
        <v>24</v>
      </c>
      <c r="C206" t="s">
        <v>21</v>
      </c>
      <c r="D206" t="s">
        <v>19</v>
      </c>
      <c r="E206" t="s">
        <v>52</v>
      </c>
      <c r="G206" s="12">
        <v>48.68</v>
      </c>
      <c r="I206" s="12">
        <v>41.821</v>
      </c>
      <c r="K206" s="13">
        <v>4.477135730961123</v>
      </c>
    </row>
    <row r="207" spans="1:11" ht="12.75">
      <c r="A207">
        <v>15166</v>
      </c>
      <c r="B207" t="s">
        <v>24</v>
      </c>
      <c r="C207" t="s">
        <v>21</v>
      </c>
      <c r="D207" t="s">
        <v>19</v>
      </c>
      <c r="E207" t="s">
        <v>52</v>
      </c>
      <c r="G207" s="12">
        <v>46.516</v>
      </c>
      <c r="I207" s="12">
        <v>57.081</v>
      </c>
      <c r="K207" s="13">
        <v>4.041432164680265</v>
      </c>
    </row>
    <row r="208" spans="1:11" ht="12.75">
      <c r="A208">
        <v>15167</v>
      </c>
      <c r="B208" t="s">
        <v>24</v>
      </c>
      <c r="C208" t="s">
        <v>21</v>
      </c>
      <c r="D208" t="s">
        <v>19</v>
      </c>
      <c r="E208" t="s">
        <v>52</v>
      </c>
      <c r="G208" s="12">
        <v>53.02</v>
      </c>
      <c r="I208" s="12">
        <v>39.673</v>
      </c>
      <c r="K208" s="13">
        <v>4.041432164680265</v>
      </c>
    </row>
    <row r="209" spans="1:11" ht="12.75">
      <c r="A209">
        <v>15168</v>
      </c>
      <c r="B209" t="s">
        <v>24</v>
      </c>
      <c r="C209" t="s">
        <v>21</v>
      </c>
      <c r="D209" t="s">
        <v>19</v>
      </c>
      <c r="E209" t="s">
        <v>52</v>
      </c>
      <c r="G209" s="12">
        <v>67.966</v>
      </c>
      <c r="I209" s="12">
        <v>53.466</v>
      </c>
      <c r="K209" s="13">
        <v>4.6127944491388995</v>
      </c>
    </row>
    <row r="210" spans="1:11" ht="12.75">
      <c r="A210">
        <v>15169</v>
      </c>
      <c r="B210" t="s">
        <v>24</v>
      </c>
      <c r="C210" t="s">
        <v>21</v>
      </c>
      <c r="D210" t="s">
        <v>19</v>
      </c>
      <c r="E210" t="s">
        <v>52</v>
      </c>
      <c r="G210" s="12">
        <v>60.154</v>
      </c>
      <c r="I210" s="12">
        <v>46.426</v>
      </c>
      <c r="K210" s="13">
        <v>4.838855384814572</v>
      </c>
    </row>
    <row r="211" spans="1:11" ht="12.75">
      <c r="A211">
        <v>15170</v>
      </c>
      <c r="B211" t="s">
        <v>24</v>
      </c>
      <c r="C211" t="s">
        <v>21</v>
      </c>
      <c r="D211" t="s">
        <v>19</v>
      </c>
      <c r="E211" t="s">
        <v>52</v>
      </c>
      <c r="G211" s="12">
        <v>69.533</v>
      </c>
      <c r="I211" s="12">
        <v>59.392</v>
      </c>
      <c r="K211" s="13">
        <v>4.568213461597081</v>
      </c>
    </row>
    <row r="212" spans="1:11" ht="12.75">
      <c r="A212">
        <v>15171</v>
      </c>
      <c r="B212" t="s">
        <v>24</v>
      </c>
      <c r="C212" t="s">
        <v>21</v>
      </c>
      <c r="D212" t="s">
        <v>19</v>
      </c>
      <c r="E212" t="s">
        <v>52</v>
      </c>
      <c r="G212" s="12">
        <v>65.046</v>
      </c>
      <c r="I212" s="12">
        <v>52.373</v>
      </c>
      <c r="K212" s="13">
        <v>4.477135730961123</v>
      </c>
    </row>
    <row r="214" spans="1:11" ht="12.75">
      <c r="A214">
        <v>15172</v>
      </c>
      <c r="B214" t="s">
        <v>24</v>
      </c>
      <c r="C214" t="s">
        <v>21</v>
      </c>
      <c r="D214" t="s">
        <v>20</v>
      </c>
      <c r="E214" t="s">
        <v>53</v>
      </c>
      <c r="G214" s="3">
        <v>212.729</v>
      </c>
      <c r="I214" s="3">
        <v>89.505</v>
      </c>
      <c r="K214" s="13">
        <v>4.95424733490676</v>
      </c>
    </row>
    <row r="215" spans="1:11" ht="12.75">
      <c r="A215">
        <v>15173</v>
      </c>
      <c r="B215" t="s">
        <v>24</v>
      </c>
      <c r="C215" t="s">
        <v>21</v>
      </c>
      <c r="D215" t="s">
        <v>20</v>
      </c>
      <c r="E215" t="s">
        <v>53</v>
      </c>
      <c r="G215" s="3">
        <v>340.667</v>
      </c>
      <c r="I215" s="3">
        <v>153.024</v>
      </c>
      <c r="K215" s="13">
        <v>5.230451476044183</v>
      </c>
    </row>
    <row r="216" spans="1:11" ht="12.75">
      <c r="A216">
        <v>15174</v>
      </c>
      <c r="B216" t="s">
        <v>24</v>
      </c>
      <c r="C216" t="s">
        <v>21</v>
      </c>
      <c r="D216" t="s">
        <v>20</v>
      </c>
      <c r="E216" t="s">
        <v>53</v>
      </c>
      <c r="G216" s="3">
        <v>235.788</v>
      </c>
      <c r="I216" s="3">
        <v>97.496</v>
      </c>
      <c r="K216" s="13">
        <v>4.95424733490676</v>
      </c>
    </row>
    <row r="217" spans="1:11" ht="12.75">
      <c r="A217">
        <v>15175</v>
      </c>
      <c r="B217" t="s">
        <v>24</v>
      </c>
      <c r="C217" t="s">
        <v>21</v>
      </c>
      <c r="D217" t="s">
        <v>20</v>
      </c>
      <c r="E217" t="s">
        <v>53</v>
      </c>
      <c r="G217" s="3">
        <v>289.356</v>
      </c>
      <c r="I217" s="3">
        <v>110.645</v>
      </c>
      <c r="K217" s="13">
        <v>5.278755886707245</v>
      </c>
    </row>
    <row r="218" spans="1:11" ht="12.75">
      <c r="A218">
        <v>15176</v>
      </c>
      <c r="B218" t="s">
        <v>24</v>
      </c>
      <c r="C218" t="s">
        <v>21</v>
      </c>
      <c r="D218" t="s">
        <v>20</v>
      </c>
      <c r="E218" t="s">
        <v>53</v>
      </c>
      <c r="G218" s="3">
        <v>254.784</v>
      </c>
      <c r="I218" s="3">
        <v>97.496</v>
      </c>
      <c r="K218" s="13">
        <v>5.301032167130962</v>
      </c>
    </row>
    <row r="219" spans="1:11" ht="12.75">
      <c r="A219">
        <v>15177</v>
      </c>
      <c r="B219" t="s">
        <v>24</v>
      </c>
      <c r="C219" t="s">
        <v>21</v>
      </c>
      <c r="D219" t="s">
        <v>20</v>
      </c>
      <c r="E219" t="s">
        <v>53</v>
      </c>
      <c r="G219" s="3">
        <v>243.303</v>
      </c>
      <c r="I219" s="3">
        <v>98.017</v>
      </c>
      <c r="K219" s="13">
        <v>5.4913630947819545</v>
      </c>
    </row>
    <row r="220" spans="1:11" ht="12.75">
      <c r="A220">
        <v>15178</v>
      </c>
      <c r="B220" t="s">
        <v>24</v>
      </c>
      <c r="C220" t="s">
        <v>21</v>
      </c>
      <c r="D220" t="s">
        <v>20</v>
      </c>
      <c r="E220" t="s">
        <v>53</v>
      </c>
      <c r="G220" s="3">
        <v>254.784</v>
      </c>
      <c r="I220" s="3">
        <v>89.505</v>
      </c>
      <c r="K220" s="13">
        <v>4.698978690138799</v>
      </c>
    </row>
    <row r="222" spans="1:11" ht="12.75">
      <c r="A222">
        <v>15179</v>
      </c>
      <c r="B222" t="s">
        <v>24</v>
      </c>
      <c r="C222" t="s">
        <v>22</v>
      </c>
      <c r="D222" t="s">
        <v>16</v>
      </c>
      <c r="E222" t="s">
        <v>54</v>
      </c>
      <c r="G222" s="3">
        <v>39.032</v>
      </c>
      <c r="I222" s="3">
        <v>14.744</v>
      </c>
      <c r="K222" s="13">
        <v>0</v>
      </c>
    </row>
    <row r="223" spans="1:11" ht="12.75">
      <c r="A223">
        <v>15180</v>
      </c>
      <c r="B223" t="s">
        <v>24</v>
      </c>
      <c r="C223" t="s">
        <v>22</v>
      </c>
      <c r="D223" t="s">
        <v>16</v>
      </c>
      <c r="E223" t="s">
        <v>54</v>
      </c>
      <c r="G223" s="3">
        <v>52.079</v>
      </c>
      <c r="I223" s="3">
        <v>40.232</v>
      </c>
      <c r="K223" s="13">
        <v>0</v>
      </c>
    </row>
    <row r="225" spans="1:11" ht="12.75">
      <c r="A225">
        <v>15181</v>
      </c>
      <c r="B225" t="s">
        <v>24</v>
      </c>
      <c r="C225" t="s">
        <v>22</v>
      </c>
      <c r="D225" t="s">
        <v>18</v>
      </c>
      <c r="E225" t="s">
        <v>55</v>
      </c>
      <c r="G225" s="3">
        <v>39.033</v>
      </c>
      <c r="I225" s="3">
        <v>18.559</v>
      </c>
      <c r="K225" s="13">
        <v>5.041396633271932</v>
      </c>
    </row>
    <row r="226" spans="1:11" ht="12.75">
      <c r="A226">
        <v>15182</v>
      </c>
      <c r="B226" t="s">
        <v>24</v>
      </c>
      <c r="C226" t="s">
        <v>22</v>
      </c>
      <c r="D226" t="s">
        <v>18</v>
      </c>
      <c r="E226" t="s">
        <v>55</v>
      </c>
      <c r="G226" s="3">
        <v>52.356</v>
      </c>
      <c r="I226" s="3">
        <v>31.11</v>
      </c>
      <c r="K226" s="13">
        <v>4.748195782195563</v>
      </c>
    </row>
    <row r="227" spans="1:11" ht="12.75">
      <c r="A227">
        <v>15183</v>
      </c>
      <c r="B227" t="s">
        <v>24</v>
      </c>
      <c r="C227" t="s">
        <v>22</v>
      </c>
      <c r="D227" t="s">
        <v>18</v>
      </c>
      <c r="E227" t="s">
        <v>55</v>
      </c>
      <c r="G227" s="3">
        <v>56.449</v>
      </c>
      <c r="I227" s="3">
        <v>38.488</v>
      </c>
      <c r="K227" s="13">
        <v>3.728434950974255</v>
      </c>
    </row>
    <row r="228" spans="1:11" ht="12.75">
      <c r="A228">
        <v>15184</v>
      </c>
      <c r="B228" t="s">
        <v>24</v>
      </c>
      <c r="C228" t="s">
        <v>22</v>
      </c>
      <c r="D228" t="s">
        <v>18</v>
      </c>
      <c r="E228" t="s">
        <v>55</v>
      </c>
      <c r="G228" s="3">
        <v>46.525</v>
      </c>
      <c r="I228" s="3">
        <v>24.525</v>
      </c>
      <c r="K228" s="13">
        <v>3.055378331375</v>
      </c>
    </row>
    <row r="229" spans="1:11" ht="12.75">
      <c r="A229">
        <v>15185</v>
      </c>
      <c r="B229" t="s">
        <v>24</v>
      </c>
      <c r="C229" t="s">
        <v>22</v>
      </c>
      <c r="D229" t="s">
        <v>18</v>
      </c>
      <c r="E229" t="s">
        <v>55</v>
      </c>
      <c r="G229" s="3">
        <v>35.942</v>
      </c>
      <c r="I229" s="3">
        <v>8.325</v>
      </c>
      <c r="K229" s="13">
        <v>0</v>
      </c>
    </row>
    <row r="230" spans="1:11" ht="12.75">
      <c r="A230">
        <v>15186</v>
      </c>
      <c r="B230" t="s">
        <v>24</v>
      </c>
      <c r="C230" t="s">
        <v>22</v>
      </c>
      <c r="D230" t="s">
        <v>18</v>
      </c>
      <c r="E230" t="s">
        <v>55</v>
      </c>
      <c r="G230" s="3">
        <v>45.904</v>
      </c>
      <c r="I230" s="3">
        <v>27.224</v>
      </c>
      <c r="K230" s="13">
        <v>3.477265995424853</v>
      </c>
    </row>
    <row r="231" spans="1:11" ht="12.75">
      <c r="A231">
        <v>15187</v>
      </c>
      <c r="B231" t="s">
        <v>24</v>
      </c>
      <c r="C231" t="s">
        <v>22</v>
      </c>
      <c r="D231" t="s">
        <v>18</v>
      </c>
      <c r="E231" t="s">
        <v>55</v>
      </c>
      <c r="G231" s="3">
        <v>59.429</v>
      </c>
      <c r="I231" s="3">
        <v>165.86</v>
      </c>
      <c r="K231" s="13">
        <v>5.897627641029944</v>
      </c>
    </row>
    <row r="233" spans="1:11" ht="12.75">
      <c r="A233">
        <v>15188</v>
      </c>
      <c r="B233" t="s">
        <v>24</v>
      </c>
      <c r="C233" t="s">
        <v>22</v>
      </c>
      <c r="D233" t="s">
        <v>19</v>
      </c>
      <c r="E233" t="s">
        <v>56</v>
      </c>
      <c r="G233" s="3">
        <v>269.633</v>
      </c>
      <c r="I233" s="3">
        <v>2021.82</v>
      </c>
      <c r="K233" s="13">
        <v>8.27184160885893</v>
      </c>
    </row>
    <row r="234" spans="1:11" ht="12.75">
      <c r="A234">
        <v>15189</v>
      </c>
      <c r="B234" t="s">
        <v>24</v>
      </c>
      <c r="C234" t="s">
        <v>22</v>
      </c>
      <c r="D234" t="s">
        <v>19</v>
      </c>
      <c r="E234" t="s">
        <v>56</v>
      </c>
      <c r="G234" s="3">
        <v>71.281</v>
      </c>
      <c r="I234" s="3">
        <v>308.585</v>
      </c>
      <c r="K234" s="13">
        <v>7.122215911049768</v>
      </c>
    </row>
    <row r="235" spans="1:11" ht="12.75">
      <c r="A235">
        <v>15190</v>
      </c>
      <c r="B235" t="s">
        <v>24</v>
      </c>
      <c r="C235" t="s">
        <v>22</v>
      </c>
      <c r="D235" t="s">
        <v>19</v>
      </c>
      <c r="E235" t="s">
        <v>56</v>
      </c>
      <c r="G235" s="3">
        <v>78.869</v>
      </c>
      <c r="I235" s="3">
        <v>616.377</v>
      </c>
      <c r="K235" s="13">
        <v>6.518514071482256</v>
      </c>
    </row>
    <row r="236" spans="1:11" ht="12.75">
      <c r="A236">
        <v>15191</v>
      </c>
      <c r="B236" t="s">
        <v>24</v>
      </c>
      <c r="C236" t="s">
        <v>22</v>
      </c>
      <c r="D236" t="s">
        <v>19</v>
      </c>
      <c r="E236" t="s">
        <v>56</v>
      </c>
      <c r="G236" s="3">
        <v>169.29</v>
      </c>
      <c r="I236" s="3">
        <v>1819.61</v>
      </c>
      <c r="K236" s="13">
        <v>8.079181249666746</v>
      </c>
    </row>
    <row r="237" spans="1:11" ht="12.75">
      <c r="A237">
        <v>15192</v>
      </c>
      <c r="B237" t="s">
        <v>24</v>
      </c>
      <c r="C237" t="s">
        <v>22</v>
      </c>
      <c r="D237" t="s">
        <v>19</v>
      </c>
      <c r="E237" t="s">
        <v>56</v>
      </c>
      <c r="G237" s="3">
        <v>43.702</v>
      </c>
      <c r="I237" s="3">
        <v>21.759</v>
      </c>
      <c r="K237" s="13">
        <v>5.361729724250366</v>
      </c>
    </row>
    <row r="238" spans="1:11" ht="12.75">
      <c r="A238">
        <v>15193</v>
      </c>
      <c r="B238" t="s">
        <v>24</v>
      </c>
      <c r="C238" t="s">
        <v>22</v>
      </c>
      <c r="D238" t="s">
        <v>19</v>
      </c>
      <c r="E238" t="s">
        <v>56</v>
      </c>
      <c r="G238" s="3">
        <v>894.913</v>
      </c>
      <c r="I238" s="3">
        <v>2101.07</v>
      </c>
      <c r="K238" s="13">
        <v>8.322219296801988</v>
      </c>
    </row>
    <row r="239" spans="1:11" ht="12.75">
      <c r="A239">
        <v>15194</v>
      </c>
      <c r="B239" t="s">
        <v>24</v>
      </c>
      <c r="C239" t="s">
        <v>22</v>
      </c>
      <c r="D239" t="s">
        <v>19</v>
      </c>
      <c r="E239" t="s">
        <v>56</v>
      </c>
      <c r="G239" s="3">
        <v>351.573</v>
      </c>
      <c r="I239" s="3">
        <v>1619.28</v>
      </c>
      <c r="K239" s="13">
        <v>7.477121269196145</v>
      </c>
    </row>
    <row r="241" spans="1:11" ht="12.75">
      <c r="A241">
        <v>15195</v>
      </c>
      <c r="B241" t="s">
        <v>24</v>
      </c>
      <c r="C241" t="s">
        <v>22</v>
      </c>
      <c r="D241" t="s">
        <v>20</v>
      </c>
      <c r="E241" t="s">
        <v>57</v>
      </c>
      <c r="G241" s="3">
        <v>358.656</v>
      </c>
      <c r="I241" s="3">
        <v>596.729</v>
      </c>
      <c r="K241" s="13">
        <v>7.531478929815622</v>
      </c>
    </row>
    <row r="242" spans="1:11" ht="12.75">
      <c r="A242">
        <v>15196</v>
      </c>
      <c r="B242" t="s">
        <v>24</v>
      </c>
      <c r="C242" t="s">
        <v>22</v>
      </c>
      <c r="D242" t="s">
        <v>20</v>
      </c>
      <c r="E242" t="s">
        <v>57</v>
      </c>
      <c r="G242" s="3">
        <v>1920.26</v>
      </c>
      <c r="I242" s="3">
        <v>542.743</v>
      </c>
      <c r="K242" s="13">
        <v>9.131939295530938</v>
      </c>
    </row>
    <row r="243" spans="1:11" ht="12.75">
      <c r="A243">
        <v>15197</v>
      </c>
      <c r="B243" t="s">
        <v>24</v>
      </c>
      <c r="C243" t="s">
        <v>22</v>
      </c>
      <c r="D243" t="s">
        <v>20</v>
      </c>
      <c r="E243" t="s">
        <v>57</v>
      </c>
      <c r="G243" s="3">
        <v>289.356</v>
      </c>
      <c r="I243" s="3">
        <v>178.052</v>
      </c>
      <c r="K243" s="13">
        <v>6.278753829528812</v>
      </c>
    </row>
    <row r="244" spans="1:11" ht="12.75">
      <c r="A244">
        <v>15198</v>
      </c>
      <c r="B244" t="s">
        <v>24</v>
      </c>
      <c r="C244" t="s">
        <v>22</v>
      </c>
      <c r="D244" t="s">
        <v>20</v>
      </c>
      <c r="E244" t="s">
        <v>57</v>
      </c>
      <c r="G244" s="3">
        <v>219.89</v>
      </c>
      <c r="I244" s="3">
        <v>368.88</v>
      </c>
      <c r="K244" s="13">
        <v>7.7160033519866165</v>
      </c>
    </row>
    <row r="245" spans="1:11" ht="12.75">
      <c r="A245">
        <v>15199</v>
      </c>
      <c r="B245" t="s">
        <v>24</v>
      </c>
      <c r="C245" t="s">
        <v>22</v>
      </c>
      <c r="D245" t="s">
        <v>20</v>
      </c>
      <c r="E245" t="s">
        <v>57</v>
      </c>
      <c r="G245" s="3">
        <v>1313.48</v>
      </c>
      <c r="I245" s="3">
        <v>664.985</v>
      </c>
      <c r="K245" s="13">
        <v>8.623249291431934</v>
      </c>
    </row>
    <row r="246" spans="1:11" ht="12.75">
      <c r="A246">
        <v>15200</v>
      </c>
      <c r="B246" t="s">
        <v>24</v>
      </c>
      <c r="C246" t="s">
        <v>22</v>
      </c>
      <c r="D246" t="s">
        <v>20</v>
      </c>
      <c r="E246" t="s">
        <v>57</v>
      </c>
      <c r="G246" s="3">
        <v>1491.43</v>
      </c>
      <c r="I246" s="3">
        <v>775.578</v>
      </c>
      <c r="K246" s="13">
        <v>8.892094603247267</v>
      </c>
    </row>
    <row r="247" spans="1:11" ht="12.75">
      <c r="A247">
        <v>15201</v>
      </c>
      <c r="B247" t="s">
        <v>24</v>
      </c>
      <c r="C247" t="s">
        <v>22</v>
      </c>
      <c r="D247" t="s">
        <v>20</v>
      </c>
      <c r="E247" t="s">
        <v>57</v>
      </c>
      <c r="G247" s="3">
        <v>1259.51</v>
      </c>
      <c r="I247" s="3">
        <v>1178.84</v>
      </c>
      <c r="K247" s="13">
        <v>9.22271647140764</v>
      </c>
    </row>
    <row r="249" spans="1:11" ht="12.75">
      <c r="A249">
        <v>15226</v>
      </c>
      <c r="B249" t="s">
        <v>72</v>
      </c>
      <c r="C249" t="s">
        <v>15</v>
      </c>
      <c r="D249" t="s">
        <v>73</v>
      </c>
      <c r="E249" t="s">
        <v>74</v>
      </c>
      <c r="G249" s="3">
        <v>51.019</v>
      </c>
      <c r="I249" s="3">
        <v>33.199</v>
      </c>
      <c r="K249" s="13">
        <v>0</v>
      </c>
    </row>
    <row r="250" spans="1:11" ht="12.75">
      <c r="A250">
        <v>15227</v>
      </c>
      <c r="B250" t="s">
        <v>72</v>
      </c>
      <c r="C250" t="s">
        <v>15</v>
      </c>
      <c r="D250" t="s">
        <v>73</v>
      </c>
      <c r="E250" t="s">
        <v>74</v>
      </c>
      <c r="G250" s="3">
        <v>61.905</v>
      </c>
      <c r="I250" s="3">
        <v>53.468</v>
      </c>
      <c r="K250" s="13">
        <v>0</v>
      </c>
    </row>
    <row r="251" spans="1:11" ht="12.75">
      <c r="A251">
        <v>15228</v>
      </c>
      <c r="B251" t="s">
        <v>72</v>
      </c>
      <c r="C251" t="s">
        <v>15</v>
      </c>
      <c r="D251" t="s">
        <v>73</v>
      </c>
      <c r="E251" t="s">
        <v>74</v>
      </c>
      <c r="G251" s="3">
        <v>59.31</v>
      </c>
      <c r="I251" s="3">
        <v>243.391</v>
      </c>
      <c r="K251" s="13">
        <v>0</v>
      </c>
    </row>
    <row r="253" spans="1:11" ht="12.75">
      <c r="A253">
        <v>15229</v>
      </c>
      <c r="B253" t="s">
        <v>72</v>
      </c>
      <c r="C253" t="s">
        <v>15</v>
      </c>
      <c r="D253" t="s">
        <v>18</v>
      </c>
      <c r="E253" t="s">
        <v>75</v>
      </c>
      <c r="G253" s="3" t="s">
        <v>121</v>
      </c>
      <c r="K253" s="13">
        <v>0</v>
      </c>
    </row>
    <row r="254" spans="1:11" ht="12.75">
      <c r="A254">
        <v>15230</v>
      </c>
      <c r="B254" t="s">
        <v>72</v>
      </c>
      <c r="C254" t="s">
        <v>15</v>
      </c>
      <c r="D254" t="s">
        <v>18</v>
      </c>
      <c r="E254" t="s">
        <v>75</v>
      </c>
      <c r="G254" s="3">
        <v>113.312</v>
      </c>
      <c r="I254" s="3">
        <v>389.723</v>
      </c>
      <c r="K254" s="13">
        <v>0</v>
      </c>
    </row>
    <row r="255" spans="1:11" ht="12.75">
      <c r="A255">
        <v>15231</v>
      </c>
      <c r="B255" t="s">
        <v>72</v>
      </c>
      <c r="C255" t="s">
        <v>15</v>
      </c>
      <c r="D255" t="s">
        <v>18</v>
      </c>
      <c r="E255" t="s">
        <v>75</v>
      </c>
      <c r="G255" s="3">
        <v>62.05</v>
      </c>
      <c r="I255" s="3">
        <v>182.294</v>
      </c>
      <c r="K255" s="13">
        <v>0</v>
      </c>
    </row>
    <row r="256" spans="1:11" ht="12.75">
      <c r="A256">
        <v>15232</v>
      </c>
      <c r="B256" t="s">
        <v>72</v>
      </c>
      <c r="C256" t="s">
        <v>15</v>
      </c>
      <c r="D256" t="s">
        <v>18</v>
      </c>
      <c r="E256" t="s">
        <v>75</v>
      </c>
      <c r="G256" s="3">
        <v>50.678</v>
      </c>
      <c r="I256" s="3">
        <v>115.288</v>
      </c>
      <c r="K256" s="13">
        <v>1.0413926851582251</v>
      </c>
    </row>
    <row r="257" spans="1:11" ht="12.75">
      <c r="A257">
        <v>15233</v>
      </c>
      <c r="B257" t="s">
        <v>72</v>
      </c>
      <c r="C257" t="s">
        <v>15</v>
      </c>
      <c r="D257" t="s">
        <v>18</v>
      </c>
      <c r="E257" t="s">
        <v>75</v>
      </c>
      <c r="G257" s="3">
        <v>74.708</v>
      </c>
      <c r="I257" s="3">
        <v>222.404</v>
      </c>
      <c r="K257" s="13">
        <v>1.0413926851582251</v>
      </c>
    </row>
    <row r="258" spans="1:11" ht="12.75">
      <c r="A258">
        <v>15234</v>
      </c>
      <c r="B258" t="s">
        <v>72</v>
      </c>
      <c r="C258" t="s">
        <v>15</v>
      </c>
      <c r="D258" t="s">
        <v>18</v>
      </c>
      <c r="E258" t="s">
        <v>75</v>
      </c>
      <c r="G258" s="3">
        <v>51.815</v>
      </c>
      <c r="I258" s="3">
        <v>220.491</v>
      </c>
      <c r="K258" s="13">
        <v>1.7853298350107671</v>
      </c>
    </row>
    <row r="259" spans="1:11" ht="12.75">
      <c r="A259">
        <v>15235</v>
      </c>
      <c r="B259" t="s">
        <v>72</v>
      </c>
      <c r="C259" t="s">
        <v>15</v>
      </c>
      <c r="D259" t="s">
        <v>18</v>
      </c>
      <c r="E259" t="s">
        <v>75</v>
      </c>
      <c r="G259" s="3">
        <v>50.518</v>
      </c>
      <c r="I259" s="3">
        <v>74.643</v>
      </c>
      <c r="K259" s="13">
        <v>0</v>
      </c>
    </row>
    <row r="261" spans="1:11" ht="12.75">
      <c r="A261">
        <v>15236</v>
      </c>
      <c r="B261" t="s">
        <v>72</v>
      </c>
      <c r="C261" t="s">
        <v>15</v>
      </c>
      <c r="D261" t="s">
        <v>19</v>
      </c>
      <c r="E261" t="s">
        <v>76</v>
      </c>
      <c r="G261" s="3">
        <v>46.366</v>
      </c>
      <c r="I261" s="3">
        <v>78.14</v>
      </c>
      <c r="K261" s="13">
        <v>2.303196057420489</v>
      </c>
    </row>
    <row r="262" spans="1:11" ht="12.75">
      <c r="A262">
        <v>15237</v>
      </c>
      <c r="B262" t="s">
        <v>72</v>
      </c>
      <c r="C262" t="s">
        <v>15</v>
      </c>
      <c r="D262" t="s">
        <v>19</v>
      </c>
      <c r="E262" t="s">
        <v>76</v>
      </c>
      <c r="G262" s="3">
        <v>59.644</v>
      </c>
      <c r="I262" s="3">
        <v>152.291</v>
      </c>
      <c r="K262" s="13">
        <v>1.4913616938342726</v>
      </c>
    </row>
    <row r="263" spans="1:11" ht="12.75">
      <c r="A263">
        <v>15238</v>
      </c>
      <c r="B263" t="s">
        <v>72</v>
      </c>
      <c r="C263" t="s">
        <v>15</v>
      </c>
      <c r="D263" t="s">
        <v>19</v>
      </c>
      <c r="E263" t="s">
        <v>76</v>
      </c>
      <c r="G263" s="3">
        <v>121.315</v>
      </c>
      <c r="I263" s="3">
        <v>160.419</v>
      </c>
      <c r="K263" s="13">
        <v>1.7853298350107671</v>
      </c>
    </row>
    <row r="264" spans="1:11" ht="12.75">
      <c r="A264">
        <v>15239</v>
      </c>
      <c r="B264" t="s">
        <v>72</v>
      </c>
      <c r="C264" t="s">
        <v>15</v>
      </c>
      <c r="D264" t="s">
        <v>19</v>
      </c>
      <c r="E264" t="s">
        <v>76</v>
      </c>
      <c r="G264" s="3">
        <v>75.799</v>
      </c>
      <c r="I264" s="3">
        <v>99.626</v>
      </c>
      <c r="K264" s="13">
        <v>0</v>
      </c>
    </row>
    <row r="265" spans="1:11" ht="12.75">
      <c r="A265">
        <v>15240</v>
      </c>
      <c r="B265" t="s">
        <v>72</v>
      </c>
      <c r="C265" t="s">
        <v>15</v>
      </c>
      <c r="D265" t="s">
        <v>19</v>
      </c>
      <c r="E265" t="s">
        <v>76</v>
      </c>
      <c r="G265" s="3">
        <v>55.765</v>
      </c>
      <c r="I265" s="3">
        <v>64.313</v>
      </c>
      <c r="K265" s="13">
        <v>1.0413926851582251</v>
      </c>
    </row>
    <row r="266" spans="1:11" ht="12.75">
      <c r="A266">
        <v>15241</v>
      </c>
      <c r="B266" t="s">
        <v>72</v>
      </c>
      <c r="C266" t="s">
        <v>15</v>
      </c>
      <c r="D266" t="s">
        <v>19</v>
      </c>
      <c r="E266" t="s">
        <v>76</v>
      </c>
      <c r="G266" s="3">
        <v>125.656</v>
      </c>
      <c r="I266" s="3">
        <v>271.187</v>
      </c>
      <c r="K266" s="13">
        <v>1.0413926851582251</v>
      </c>
    </row>
    <row r="267" spans="1:11" ht="12.75">
      <c r="A267">
        <v>15242</v>
      </c>
      <c r="B267" t="s">
        <v>72</v>
      </c>
      <c r="C267" t="s">
        <v>15</v>
      </c>
      <c r="D267" t="s">
        <v>19</v>
      </c>
      <c r="E267" t="s">
        <v>76</v>
      </c>
      <c r="G267" s="3">
        <v>54.109</v>
      </c>
      <c r="I267" s="3">
        <v>79.605</v>
      </c>
      <c r="K267" s="13">
        <v>1.9084850188786497</v>
      </c>
    </row>
    <row r="269" spans="1:11" ht="12.75">
      <c r="A269">
        <v>15243</v>
      </c>
      <c r="B269" t="s">
        <v>72</v>
      </c>
      <c r="C269" t="s">
        <v>15</v>
      </c>
      <c r="D269" t="s">
        <v>20</v>
      </c>
      <c r="E269" t="s">
        <v>77</v>
      </c>
      <c r="G269" s="3">
        <v>2012.03</v>
      </c>
      <c r="I269" s="3">
        <v>199.668</v>
      </c>
      <c r="K269" s="13">
        <v>3.6628522332647964</v>
      </c>
    </row>
    <row r="270" spans="1:11" ht="12.75">
      <c r="A270">
        <v>15244</v>
      </c>
      <c r="B270" t="s">
        <v>72</v>
      </c>
      <c r="C270" t="s">
        <v>15</v>
      </c>
      <c r="D270" t="s">
        <v>20</v>
      </c>
      <c r="E270" t="s">
        <v>77</v>
      </c>
      <c r="G270" s="3">
        <v>1313.48</v>
      </c>
      <c r="I270" s="3">
        <v>148.281</v>
      </c>
      <c r="K270" s="13">
        <v>3.9191304138606142</v>
      </c>
    </row>
    <row r="271" spans="1:11" ht="12.75">
      <c r="A271">
        <v>15245</v>
      </c>
      <c r="B271" t="s">
        <v>72</v>
      </c>
      <c r="C271" t="s">
        <v>15</v>
      </c>
      <c r="D271" t="s">
        <v>20</v>
      </c>
      <c r="E271" t="s">
        <v>77</v>
      </c>
      <c r="G271" s="3">
        <v>1793.49</v>
      </c>
      <c r="I271" s="3">
        <v>64.124</v>
      </c>
      <c r="K271" s="13">
        <v>4.110623375233331</v>
      </c>
    </row>
    <row r="272" spans="1:11" ht="12.75">
      <c r="A272">
        <v>15246</v>
      </c>
      <c r="B272" t="s">
        <v>72</v>
      </c>
      <c r="C272" t="s">
        <v>15</v>
      </c>
      <c r="D272" t="s">
        <v>20</v>
      </c>
      <c r="E272" t="s">
        <v>77</v>
      </c>
      <c r="G272" s="3">
        <v>1690.71</v>
      </c>
      <c r="I272" s="3">
        <v>450.552</v>
      </c>
      <c r="K272" s="13">
        <v>3.720242018287057</v>
      </c>
    </row>
    <row r="273" spans="1:11" ht="12.75">
      <c r="A273">
        <v>15247</v>
      </c>
      <c r="B273" t="s">
        <v>72</v>
      </c>
      <c r="C273" t="s">
        <v>15</v>
      </c>
      <c r="D273" t="s">
        <v>20</v>
      </c>
      <c r="E273" t="s">
        <v>77</v>
      </c>
      <c r="G273" s="3">
        <v>2187.33</v>
      </c>
      <c r="I273" s="3">
        <v>143.04</v>
      </c>
      <c r="K273" s="13">
        <v>4.056942945672877</v>
      </c>
    </row>
    <row r="274" spans="1:11" ht="12.75">
      <c r="A274">
        <v>15248</v>
      </c>
      <c r="B274" t="s">
        <v>72</v>
      </c>
      <c r="C274" t="s">
        <v>15</v>
      </c>
      <c r="D274" t="s">
        <v>20</v>
      </c>
      <c r="E274" t="s">
        <v>77</v>
      </c>
      <c r="G274" s="3">
        <v>3090.2</v>
      </c>
      <c r="I274" s="3">
        <v>81.707</v>
      </c>
      <c r="K274" s="13">
        <v>3.934548947666147</v>
      </c>
    </row>
    <row r="275" spans="1:11" ht="12.75">
      <c r="A275">
        <v>15249</v>
      </c>
      <c r="B275" t="s">
        <v>72</v>
      </c>
      <c r="C275" t="s">
        <v>15</v>
      </c>
      <c r="D275" t="s">
        <v>20</v>
      </c>
      <c r="E275" t="s">
        <v>77</v>
      </c>
      <c r="G275" s="3">
        <v>1642.1</v>
      </c>
      <c r="I275" s="3">
        <v>74.702</v>
      </c>
      <c r="K275" s="13">
        <v>3.88371820196396</v>
      </c>
    </row>
    <row r="277" spans="1:11" ht="12.75">
      <c r="A277">
        <v>15250</v>
      </c>
      <c r="B277" t="s">
        <v>72</v>
      </c>
      <c r="C277" t="s">
        <v>21</v>
      </c>
      <c r="D277" t="s">
        <v>73</v>
      </c>
      <c r="E277" t="s">
        <v>78</v>
      </c>
      <c r="G277" s="3">
        <v>52.664</v>
      </c>
      <c r="I277" s="3">
        <v>54.779</v>
      </c>
      <c r="K277" s="13">
        <v>0</v>
      </c>
    </row>
    <row r="278" spans="1:11" ht="12.75">
      <c r="A278">
        <v>15251</v>
      </c>
      <c r="B278" t="s">
        <v>72</v>
      </c>
      <c r="C278" t="s">
        <v>21</v>
      </c>
      <c r="D278" t="s">
        <v>73</v>
      </c>
      <c r="E278" t="s">
        <v>78</v>
      </c>
      <c r="G278" s="3">
        <v>49.717</v>
      </c>
      <c r="I278" s="3">
        <v>100.816</v>
      </c>
      <c r="K278" s="13">
        <v>0</v>
      </c>
    </row>
    <row r="280" spans="1:11" ht="12.75">
      <c r="A280">
        <v>15252</v>
      </c>
      <c r="B280" t="s">
        <v>72</v>
      </c>
      <c r="C280" t="s">
        <v>21</v>
      </c>
      <c r="D280" t="s">
        <v>18</v>
      </c>
      <c r="E280" t="s">
        <v>79</v>
      </c>
      <c r="G280" s="3">
        <v>41.114</v>
      </c>
      <c r="I280" s="3">
        <v>44.615</v>
      </c>
      <c r="K280" s="13">
        <v>0</v>
      </c>
    </row>
    <row r="281" spans="1:11" ht="12.75">
      <c r="A281">
        <v>15253</v>
      </c>
      <c r="B281" t="s">
        <v>72</v>
      </c>
      <c r="C281" t="s">
        <v>21</v>
      </c>
      <c r="D281" t="s">
        <v>18</v>
      </c>
      <c r="E281" t="s">
        <v>79</v>
      </c>
      <c r="G281" s="3">
        <v>71.408</v>
      </c>
      <c r="I281" s="3">
        <v>75.186</v>
      </c>
      <c r="K281" s="13">
        <v>0</v>
      </c>
    </row>
    <row r="282" spans="1:11" ht="12.75">
      <c r="A282">
        <v>15254</v>
      </c>
      <c r="B282" t="s">
        <v>72</v>
      </c>
      <c r="C282" t="s">
        <v>21</v>
      </c>
      <c r="D282" t="s">
        <v>18</v>
      </c>
      <c r="E282" t="s">
        <v>79</v>
      </c>
      <c r="G282" s="3">
        <v>70.252</v>
      </c>
      <c r="I282" s="3">
        <v>72.044</v>
      </c>
      <c r="K282" s="13">
        <v>0</v>
      </c>
    </row>
    <row r="283" spans="1:11" ht="12.75">
      <c r="A283">
        <v>15255</v>
      </c>
      <c r="B283" t="s">
        <v>72</v>
      </c>
      <c r="C283" t="s">
        <v>21</v>
      </c>
      <c r="D283" t="s">
        <v>18</v>
      </c>
      <c r="E283" t="s">
        <v>79</v>
      </c>
      <c r="G283" s="3">
        <v>54.941</v>
      </c>
      <c r="I283" s="3">
        <v>65.455</v>
      </c>
      <c r="K283" s="13">
        <v>0</v>
      </c>
    </row>
    <row r="284" spans="1:11" ht="12.75">
      <c r="A284">
        <v>15256</v>
      </c>
      <c r="B284" t="s">
        <v>72</v>
      </c>
      <c r="C284" t="s">
        <v>21</v>
      </c>
      <c r="D284" t="s">
        <v>18</v>
      </c>
      <c r="E284" t="s">
        <v>79</v>
      </c>
      <c r="G284" s="3">
        <v>45.761</v>
      </c>
      <c r="I284" s="3">
        <v>49.354</v>
      </c>
      <c r="K284" s="13">
        <v>2.2068258760318495</v>
      </c>
    </row>
    <row r="285" spans="1:11" ht="12.75">
      <c r="A285">
        <v>15257</v>
      </c>
      <c r="B285" t="s">
        <v>72</v>
      </c>
      <c r="C285" t="s">
        <v>21</v>
      </c>
      <c r="D285" t="s">
        <v>18</v>
      </c>
      <c r="E285" t="s">
        <v>79</v>
      </c>
      <c r="G285" s="3">
        <v>68.02</v>
      </c>
      <c r="I285" s="3">
        <v>109.933</v>
      </c>
      <c r="K285" s="13">
        <v>0</v>
      </c>
    </row>
    <row r="286" spans="1:11" ht="12.75">
      <c r="A286">
        <v>15258</v>
      </c>
      <c r="B286" t="s">
        <v>72</v>
      </c>
      <c r="C286" t="s">
        <v>21</v>
      </c>
      <c r="D286" t="s">
        <v>18</v>
      </c>
      <c r="E286" t="s">
        <v>79</v>
      </c>
      <c r="G286" s="3">
        <v>116.301</v>
      </c>
      <c r="I286" s="3">
        <v>110.626</v>
      </c>
      <c r="K286" s="13">
        <v>0</v>
      </c>
    </row>
    <row r="288" spans="1:11" ht="12.75">
      <c r="A288">
        <v>15259</v>
      </c>
      <c r="B288" t="s">
        <v>72</v>
      </c>
      <c r="C288" t="s">
        <v>21</v>
      </c>
      <c r="D288" t="s">
        <v>19</v>
      </c>
      <c r="E288" t="s">
        <v>80</v>
      </c>
      <c r="G288" s="3">
        <v>53.943</v>
      </c>
      <c r="I288" s="3">
        <v>65.458</v>
      </c>
      <c r="K288" s="13">
        <v>0</v>
      </c>
    </row>
    <row r="289" spans="1:13" ht="12.75">
      <c r="A289">
        <v>15260</v>
      </c>
      <c r="B289" t="s">
        <v>72</v>
      </c>
      <c r="C289" t="s">
        <v>21</v>
      </c>
      <c r="D289" t="s">
        <v>19</v>
      </c>
      <c r="E289" t="s">
        <v>80</v>
      </c>
      <c r="G289" s="3">
        <v>80.621</v>
      </c>
      <c r="I289" s="3">
        <v>79.938</v>
      </c>
      <c r="J289" t="s">
        <v>119</v>
      </c>
      <c r="K289" s="13">
        <v>3.342620042553348</v>
      </c>
      <c r="M289" s="3"/>
    </row>
    <row r="290" spans="1:13" ht="12.75">
      <c r="A290">
        <v>15261</v>
      </c>
      <c r="B290" t="s">
        <v>72</v>
      </c>
      <c r="C290" t="s">
        <v>21</v>
      </c>
      <c r="D290" t="s">
        <v>19</v>
      </c>
      <c r="E290" t="s">
        <v>80</v>
      </c>
      <c r="G290" s="3">
        <v>44.027</v>
      </c>
      <c r="I290" s="3">
        <v>49.971</v>
      </c>
      <c r="K290" s="13">
        <v>1.0413926851582251</v>
      </c>
      <c r="M290" s="3"/>
    </row>
    <row r="291" spans="1:13" ht="12.75">
      <c r="A291">
        <v>15262</v>
      </c>
      <c r="B291" t="s">
        <v>72</v>
      </c>
      <c r="C291" t="s">
        <v>21</v>
      </c>
      <c r="D291" t="s">
        <v>19</v>
      </c>
      <c r="E291" t="s">
        <v>80</v>
      </c>
      <c r="G291" s="3">
        <v>30.243</v>
      </c>
      <c r="I291" s="3">
        <v>37.334</v>
      </c>
      <c r="K291" s="13">
        <v>1.3222192947339193</v>
      </c>
      <c r="M291" s="3"/>
    </row>
    <row r="292" spans="1:13" ht="12.75">
      <c r="A292">
        <v>15263</v>
      </c>
      <c r="B292" t="s">
        <v>72</v>
      </c>
      <c r="C292" t="s">
        <v>21</v>
      </c>
      <c r="D292" t="s">
        <v>19</v>
      </c>
      <c r="E292" t="s">
        <v>80</v>
      </c>
      <c r="G292" s="3">
        <v>37.97</v>
      </c>
      <c r="I292" s="3">
        <v>43.737</v>
      </c>
      <c r="K292" s="13">
        <v>2.2810333672477277</v>
      </c>
      <c r="M292" s="3"/>
    </row>
    <row r="293" spans="1:13" ht="12.75">
      <c r="A293">
        <v>15264</v>
      </c>
      <c r="B293" t="s">
        <v>72</v>
      </c>
      <c r="C293" t="s">
        <v>21</v>
      </c>
      <c r="D293" t="s">
        <v>19</v>
      </c>
      <c r="E293" t="s">
        <v>80</v>
      </c>
      <c r="G293" s="3">
        <v>43.871</v>
      </c>
      <c r="I293" s="3">
        <v>51.173</v>
      </c>
      <c r="K293" s="13">
        <v>0</v>
      </c>
      <c r="M293" s="3"/>
    </row>
    <row r="294" spans="1:13" ht="12.75">
      <c r="A294">
        <v>15265</v>
      </c>
      <c r="B294" t="s">
        <v>72</v>
      </c>
      <c r="C294" t="s">
        <v>21</v>
      </c>
      <c r="D294" t="s">
        <v>19</v>
      </c>
      <c r="E294" t="s">
        <v>80</v>
      </c>
      <c r="G294" s="3">
        <v>47.154</v>
      </c>
      <c r="I294" s="3">
        <v>53.192</v>
      </c>
      <c r="K294" s="13">
        <v>2.0043213737826426</v>
      </c>
      <c r="M294" s="3"/>
    </row>
    <row r="296" spans="1:11" ht="12.75">
      <c r="A296">
        <v>15266</v>
      </c>
      <c r="B296" t="s">
        <v>72</v>
      </c>
      <c r="C296" t="s">
        <v>21</v>
      </c>
      <c r="D296" t="s">
        <v>20</v>
      </c>
      <c r="E296" t="s">
        <v>81</v>
      </c>
      <c r="G296" s="3">
        <v>271.809</v>
      </c>
      <c r="I296" s="3">
        <v>72.896</v>
      </c>
      <c r="K296" s="13">
        <v>3.342620042553348</v>
      </c>
    </row>
    <row r="297" spans="1:11" ht="12.75">
      <c r="A297">
        <v>15267</v>
      </c>
      <c r="B297" t="s">
        <v>72</v>
      </c>
      <c r="C297" t="s">
        <v>21</v>
      </c>
      <c r="D297" t="s">
        <v>20</v>
      </c>
      <c r="E297" t="s">
        <v>81</v>
      </c>
      <c r="G297" s="3">
        <v>152.32</v>
      </c>
      <c r="I297" s="3">
        <v>25.649</v>
      </c>
      <c r="K297" s="13">
        <v>3.079543007402906</v>
      </c>
    </row>
    <row r="298" spans="1:11" ht="12.75">
      <c r="A298">
        <v>15268</v>
      </c>
      <c r="B298" t="s">
        <v>72</v>
      </c>
      <c r="C298" t="s">
        <v>21</v>
      </c>
      <c r="D298" t="s">
        <v>20</v>
      </c>
      <c r="E298" t="s">
        <v>81</v>
      </c>
      <c r="G298" s="3">
        <v>232.073</v>
      </c>
      <c r="I298" s="3">
        <v>50.276</v>
      </c>
      <c r="K298" s="13">
        <v>2.4785664955938436</v>
      </c>
    </row>
    <row r="299" spans="1:11" ht="12.75">
      <c r="A299">
        <v>15269</v>
      </c>
      <c r="B299" t="s">
        <v>72</v>
      </c>
      <c r="C299" t="s">
        <v>21</v>
      </c>
      <c r="D299" t="s">
        <v>20</v>
      </c>
      <c r="E299" t="s">
        <v>81</v>
      </c>
      <c r="G299" s="3">
        <v>186.317</v>
      </c>
      <c r="I299" s="3">
        <v>56.044</v>
      </c>
      <c r="K299" s="13">
        <v>3.000434077479319</v>
      </c>
    </row>
    <row r="300" spans="1:11" ht="12.75">
      <c r="A300">
        <v>15270</v>
      </c>
      <c r="B300" t="s">
        <v>72</v>
      </c>
      <c r="C300" t="s">
        <v>21</v>
      </c>
      <c r="D300" t="s">
        <v>20</v>
      </c>
      <c r="E300" t="s">
        <v>81</v>
      </c>
      <c r="G300" s="3">
        <v>266.515</v>
      </c>
      <c r="I300" s="3">
        <v>100.088</v>
      </c>
      <c r="K300" s="13">
        <v>3.9685296443748395</v>
      </c>
    </row>
    <row r="301" spans="1:11" ht="12.75">
      <c r="A301">
        <v>15271</v>
      </c>
      <c r="B301" t="s">
        <v>72</v>
      </c>
      <c r="C301" t="s">
        <v>21</v>
      </c>
      <c r="D301" t="s">
        <v>20</v>
      </c>
      <c r="E301" t="s">
        <v>81</v>
      </c>
      <c r="G301" s="3">
        <v>163.644</v>
      </c>
      <c r="I301" s="3">
        <v>52.481</v>
      </c>
      <c r="K301" s="13">
        <v>3.239549720840473</v>
      </c>
    </row>
    <row r="302" spans="1:11" ht="12.75">
      <c r="A302">
        <v>15272</v>
      </c>
      <c r="B302" t="s">
        <v>72</v>
      </c>
      <c r="C302" t="s">
        <v>21</v>
      </c>
      <c r="D302" t="s">
        <v>20</v>
      </c>
      <c r="E302" t="s">
        <v>81</v>
      </c>
      <c r="K302" s="13">
        <v>2.699837725867246</v>
      </c>
    </row>
    <row r="304" spans="1:9" ht="12.75">
      <c r="A304">
        <v>15273</v>
      </c>
      <c r="B304" t="s">
        <v>72</v>
      </c>
      <c r="C304" t="s">
        <v>22</v>
      </c>
      <c r="D304" t="s">
        <v>73</v>
      </c>
      <c r="E304" t="s">
        <v>82</v>
      </c>
      <c r="G304" s="3">
        <v>59.983</v>
      </c>
      <c r="I304" s="3">
        <v>65.646</v>
      </c>
    </row>
    <row r="305" spans="1:9" ht="12.75">
      <c r="A305">
        <v>15274</v>
      </c>
      <c r="B305" t="s">
        <v>72</v>
      </c>
      <c r="C305" t="s">
        <v>22</v>
      </c>
      <c r="D305" t="s">
        <v>73</v>
      </c>
      <c r="E305" t="s">
        <v>82</v>
      </c>
      <c r="G305" s="3">
        <v>34.757</v>
      </c>
      <c r="I305" s="3">
        <v>37.552</v>
      </c>
    </row>
    <row r="307" spans="1:13" ht="12.75">
      <c r="A307">
        <v>15275</v>
      </c>
      <c r="B307" t="s">
        <v>72</v>
      </c>
      <c r="C307" t="s">
        <v>22</v>
      </c>
      <c r="D307" t="s">
        <v>18</v>
      </c>
      <c r="E307" t="s">
        <v>83</v>
      </c>
      <c r="G307" s="3">
        <v>47.162</v>
      </c>
      <c r="I307" s="3">
        <v>43.355</v>
      </c>
      <c r="K307" s="13">
        <v>0</v>
      </c>
      <c r="M307" s="3"/>
    </row>
    <row r="308" spans="1:13" ht="12.75">
      <c r="A308">
        <v>15276</v>
      </c>
      <c r="B308" t="s">
        <v>72</v>
      </c>
      <c r="C308" t="s">
        <v>22</v>
      </c>
      <c r="D308" t="s">
        <v>18</v>
      </c>
      <c r="E308" t="s">
        <v>83</v>
      </c>
      <c r="G308" s="3">
        <v>34.043</v>
      </c>
      <c r="I308" s="3">
        <v>29.614</v>
      </c>
      <c r="K308" s="13">
        <v>0</v>
      </c>
      <c r="M308" s="3"/>
    </row>
    <row r="309" spans="1:13" ht="12.75">
      <c r="A309">
        <v>15277</v>
      </c>
      <c r="B309" t="s">
        <v>72</v>
      </c>
      <c r="C309" t="s">
        <v>22</v>
      </c>
      <c r="D309" t="s">
        <v>18</v>
      </c>
      <c r="E309" t="s">
        <v>83</v>
      </c>
      <c r="G309" s="3">
        <v>42.485</v>
      </c>
      <c r="I309" s="3">
        <v>41.426</v>
      </c>
      <c r="K309" s="13">
        <v>0</v>
      </c>
      <c r="M309" s="3"/>
    </row>
    <row r="310" spans="1:13" ht="12.75">
      <c r="A310">
        <v>15278</v>
      </c>
      <c r="B310" t="s">
        <v>72</v>
      </c>
      <c r="C310" t="s">
        <v>22</v>
      </c>
      <c r="D310" t="s">
        <v>18</v>
      </c>
      <c r="E310" t="s">
        <v>83</v>
      </c>
      <c r="G310" s="3">
        <v>35.915</v>
      </c>
      <c r="I310" s="3">
        <v>35.738</v>
      </c>
      <c r="K310" s="13">
        <v>0</v>
      </c>
      <c r="M310" s="3"/>
    </row>
    <row r="311" spans="1:13" ht="12.75">
      <c r="A311">
        <v>15279</v>
      </c>
      <c r="B311" t="s">
        <v>72</v>
      </c>
      <c r="C311" t="s">
        <v>22</v>
      </c>
      <c r="D311" t="s">
        <v>18</v>
      </c>
      <c r="E311" t="s">
        <v>83</v>
      </c>
      <c r="G311" s="3">
        <v>34.041</v>
      </c>
      <c r="I311" s="3">
        <v>33.911</v>
      </c>
      <c r="K311" s="13">
        <v>0</v>
      </c>
      <c r="M311" s="3"/>
    </row>
    <row r="312" spans="1:13" ht="12.75">
      <c r="A312">
        <v>15280</v>
      </c>
      <c r="B312" t="s">
        <v>72</v>
      </c>
      <c r="C312" t="s">
        <v>22</v>
      </c>
      <c r="D312" t="s">
        <v>18</v>
      </c>
      <c r="E312" t="s">
        <v>83</v>
      </c>
      <c r="G312" s="3">
        <v>33.19</v>
      </c>
      <c r="I312" s="3">
        <v>33.292</v>
      </c>
      <c r="K312" s="13">
        <v>0</v>
      </c>
      <c r="M312" s="3"/>
    </row>
    <row r="313" spans="1:11" ht="12.75">
      <c r="A313">
        <v>15281</v>
      </c>
      <c r="B313" t="s">
        <v>72</v>
      </c>
      <c r="C313" t="s">
        <v>22</v>
      </c>
      <c r="D313" t="s">
        <v>18</v>
      </c>
      <c r="E313" t="s">
        <v>83</v>
      </c>
      <c r="G313" s="3">
        <v>37.673</v>
      </c>
      <c r="I313" s="3">
        <v>38.646</v>
      </c>
      <c r="K313" s="13">
        <v>0</v>
      </c>
    </row>
    <row r="315" spans="1:11" ht="12.75">
      <c r="A315">
        <v>15282</v>
      </c>
      <c r="B315" t="s">
        <v>72</v>
      </c>
      <c r="C315" t="s">
        <v>22</v>
      </c>
      <c r="D315" t="s">
        <v>19</v>
      </c>
      <c r="E315" t="s">
        <v>84</v>
      </c>
      <c r="G315" s="3">
        <v>26.453</v>
      </c>
      <c r="I315" s="3">
        <v>24.546</v>
      </c>
      <c r="K315" s="13">
        <v>0</v>
      </c>
    </row>
    <row r="316" spans="1:11" ht="12.75">
      <c r="A316">
        <v>15283</v>
      </c>
      <c r="B316" t="s">
        <v>72</v>
      </c>
      <c r="C316" t="s">
        <v>22</v>
      </c>
      <c r="D316" t="s">
        <v>19</v>
      </c>
      <c r="E316" t="s">
        <v>84</v>
      </c>
      <c r="G316" s="3">
        <v>50.776</v>
      </c>
      <c r="I316" s="3">
        <v>53.24</v>
      </c>
      <c r="K316" s="13">
        <v>3.748265572668741</v>
      </c>
    </row>
    <row r="317" spans="1:11" ht="12.75">
      <c r="A317">
        <v>15284</v>
      </c>
      <c r="B317" t="s">
        <v>72</v>
      </c>
      <c r="C317" t="s">
        <v>22</v>
      </c>
      <c r="D317" t="s">
        <v>19</v>
      </c>
      <c r="E317" t="s">
        <v>84</v>
      </c>
      <c r="G317" s="3">
        <v>51.771</v>
      </c>
      <c r="I317" s="3">
        <v>59.459</v>
      </c>
      <c r="K317" s="13">
        <v>2.586587304671755</v>
      </c>
    </row>
    <row r="318" spans="1:11" ht="12.75">
      <c r="A318">
        <v>15285</v>
      </c>
      <c r="B318" t="s">
        <v>72</v>
      </c>
      <c r="C318" t="s">
        <v>22</v>
      </c>
      <c r="D318" t="s">
        <v>19</v>
      </c>
      <c r="E318" t="s">
        <v>84</v>
      </c>
      <c r="G318" s="3">
        <v>977.329</v>
      </c>
      <c r="I318" s="3">
        <v>2000</v>
      </c>
      <c r="J318" t="s">
        <v>120</v>
      </c>
      <c r="K318" s="13">
        <v>7.04139272463954</v>
      </c>
    </row>
    <row r="319" spans="1:11" ht="12.75">
      <c r="A319">
        <v>15286</v>
      </c>
      <c r="B319" t="s">
        <v>72</v>
      </c>
      <c r="C319" t="s">
        <v>22</v>
      </c>
      <c r="D319" t="s">
        <v>19</v>
      </c>
      <c r="E319" t="s">
        <v>84</v>
      </c>
      <c r="G319" s="3">
        <v>43.878</v>
      </c>
      <c r="I319" s="3">
        <v>46.016</v>
      </c>
      <c r="K319" s="13">
        <v>0</v>
      </c>
    </row>
    <row r="320" spans="1:11" ht="12.75">
      <c r="A320">
        <v>15287</v>
      </c>
      <c r="B320" t="s">
        <v>72</v>
      </c>
      <c r="C320" t="s">
        <v>22</v>
      </c>
      <c r="D320" t="s">
        <v>19</v>
      </c>
      <c r="E320" t="s">
        <v>84</v>
      </c>
      <c r="G320" s="3">
        <v>105.783</v>
      </c>
      <c r="I320" s="3">
        <v>114.545</v>
      </c>
      <c r="K320" s="13">
        <v>3.5683190850951116</v>
      </c>
    </row>
    <row r="321" spans="1:11" ht="12.75">
      <c r="A321">
        <v>15288</v>
      </c>
      <c r="B321" t="s">
        <v>72</v>
      </c>
      <c r="C321" t="s">
        <v>22</v>
      </c>
      <c r="D321" t="s">
        <v>19</v>
      </c>
      <c r="E321" t="s">
        <v>84</v>
      </c>
      <c r="G321" s="3">
        <v>82.513</v>
      </c>
      <c r="I321" s="3">
        <v>2082.76</v>
      </c>
      <c r="K321" s="13">
        <v>7.096910047751614</v>
      </c>
    </row>
    <row r="323" spans="1:11" ht="12.75">
      <c r="A323">
        <v>15289</v>
      </c>
      <c r="B323" t="s">
        <v>72</v>
      </c>
      <c r="C323" t="s">
        <v>22</v>
      </c>
      <c r="D323" t="s">
        <v>20</v>
      </c>
      <c r="E323" t="s">
        <v>85</v>
      </c>
      <c r="G323" s="3">
        <v>1130.93</v>
      </c>
      <c r="I323" s="3">
        <v>24.531</v>
      </c>
      <c r="K323" s="13">
        <v>8.556302501973661</v>
      </c>
    </row>
    <row r="324" spans="1:11" ht="12.75">
      <c r="A324">
        <v>15290</v>
      </c>
      <c r="B324" t="s">
        <v>72</v>
      </c>
      <c r="C324" t="s">
        <v>22</v>
      </c>
      <c r="D324" t="s">
        <v>20</v>
      </c>
      <c r="E324" t="s">
        <v>85</v>
      </c>
      <c r="G324" s="3">
        <v>813.609</v>
      </c>
      <c r="I324" s="3">
        <v>85.651</v>
      </c>
      <c r="K324" s="13">
        <v>6.690196168660032</v>
      </c>
    </row>
    <row r="325" spans="1:11" ht="12.75">
      <c r="A325">
        <v>15291</v>
      </c>
      <c r="B325" t="s">
        <v>72</v>
      </c>
      <c r="C325" t="s">
        <v>22</v>
      </c>
      <c r="D325" t="s">
        <v>20</v>
      </c>
      <c r="E325" t="s">
        <v>85</v>
      </c>
      <c r="G325" s="3">
        <v>747.23</v>
      </c>
      <c r="K325" s="13">
        <v>9.033423755889075</v>
      </c>
    </row>
    <row r="326" spans="1:11" ht="12.75">
      <c r="A326">
        <v>15292</v>
      </c>
      <c r="B326" t="s">
        <v>72</v>
      </c>
      <c r="C326" t="s">
        <v>22</v>
      </c>
      <c r="D326" t="s">
        <v>20</v>
      </c>
      <c r="E326" t="s">
        <v>85</v>
      </c>
      <c r="G326" s="3">
        <v>861.734</v>
      </c>
      <c r="K326" s="13">
        <v>8.079181249666746</v>
      </c>
    </row>
    <row r="327" spans="1:11" ht="12.75">
      <c r="A327">
        <v>15293</v>
      </c>
      <c r="B327" t="s">
        <v>72</v>
      </c>
      <c r="C327" t="s">
        <v>22</v>
      </c>
      <c r="D327" t="s">
        <v>20</v>
      </c>
      <c r="E327" t="s">
        <v>85</v>
      </c>
      <c r="G327" s="3">
        <v>1149.64</v>
      </c>
      <c r="K327" s="13">
        <v>8.36172783790583</v>
      </c>
    </row>
    <row r="328" spans="1:11" ht="12.75">
      <c r="A328">
        <v>15294</v>
      </c>
      <c r="B328" t="s">
        <v>72</v>
      </c>
      <c r="C328" t="s">
        <v>22</v>
      </c>
      <c r="D328" t="s">
        <v>20</v>
      </c>
      <c r="E328" t="s">
        <v>85</v>
      </c>
      <c r="G328" s="3">
        <v>780.072</v>
      </c>
      <c r="I328" s="3">
        <v>32.8</v>
      </c>
      <c r="K328" s="13">
        <v>8.544068045591118</v>
      </c>
    </row>
    <row r="329" spans="1:11" ht="12.75">
      <c r="A329">
        <v>15295</v>
      </c>
      <c r="B329" t="s">
        <v>72</v>
      </c>
      <c r="C329" t="s">
        <v>22</v>
      </c>
      <c r="D329" t="s">
        <v>20</v>
      </c>
      <c r="E329" t="s">
        <v>85</v>
      </c>
      <c r="K329" s="13">
        <v>8.414973349641182</v>
      </c>
    </row>
    <row r="331" spans="1:11" ht="12.75">
      <c r="A331">
        <v>15861</v>
      </c>
      <c r="B331" t="s">
        <v>86</v>
      </c>
      <c r="C331" t="s">
        <v>15</v>
      </c>
      <c r="D331" t="s">
        <v>73</v>
      </c>
      <c r="E331" t="s">
        <v>87</v>
      </c>
      <c r="K331" s="13">
        <v>0</v>
      </c>
    </row>
    <row r="332" spans="1:11" ht="12.75">
      <c r="A332">
        <v>15862</v>
      </c>
      <c r="B332" t="s">
        <v>86</v>
      </c>
      <c r="C332" t="s">
        <v>15</v>
      </c>
      <c r="D332" t="s">
        <v>73</v>
      </c>
      <c r="E332" t="s">
        <v>87</v>
      </c>
      <c r="K332" s="13">
        <v>0</v>
      </c>
    </row>
    <row r="333" spans="1:11" ht="12.75">
      <c r="A333">
        <v>15863</v>
      </c>
      <c r="B333" t="s">
        <v>86</v>
      </c>
      <c r="C333" t="s">
        <v>15</v>
      </c>
      <c r="D333" t="s">
        <v>73</v>
      </c>
      <c r="E333" t="s">
        <v>87</v>
      </c>
      <c r="K333" s="13">
        <v>0</v>
      </c>
    </row>
    <row r="335" spans="1:11" ht="12.75">
      <c r="A335">
        <v>15864</v>
      </c>
      <c r="B335" t="s">
        <v>86</v>
      </c>
      <c r="C335" t="s">
        <v>15</v>
      </c>
      <c r="D335" t="s">
        <v>18</v>
      </c>
      <c r="E335" t="s">
        <v>88</v>
      </c>
      <c r="K335" s="13">
        <v>0</v>
      </c>
    </row>
    <row r="336" spans="1:11" ht="12.75">
      <c r="A336">
        <v>15865</v>
      </c>
      <c r="B336" t="s">
        <v>86</v>
      </c>
      <c r="C336" t="s">
        <v>15</v>
      </c>
      <c r="D336" t="s">
        <v>18</v>
      </c>
      <c r="E336" t="s">
        <v>88</v>
      </c>
      <c r="K336" s="13">
        <v>0</v>
      </c>
    </row>
    <row r="337" spans="1:11" ht="12.75">
      <c r="A337">
        <v>15866</v>
      </c>
      <c r="B337" t="s">
        <v>86</v>
      </c>
      <c r="C337" t="s">
        <v>15</v>
      </c>
      <c r="D337" t="s">
        <v>18</v>
      </c>
      <c r="E337" t="s">
        <v>88</v>
      </c>
      <c r="K337" s="13">
        <v>0</v>
      </c>
    </row>
    <row r="338" spans="1:11" ht="12.75">
      <c r="A338">
        <v>15867</v>
      </c>
      <c r="B338" t="s">
        <v>86</v>
      </c>
      <c r="C338" t="s">
        <v>15</v>
      </c>
      <c r="D338" t="s">
        <v>18</v>
      </c>
      <c r="E338" t="s">
        <v>88</v>
      </c>
      <c r="K338" s="13">
        <v>0</v>
      </c>
    </row>
    <row r="339" spans="1:11" ht="12.75">
      <c r="A339">
        <v>15868</v>
      </c>
      <c r="B339" t="s">
        <v>86</v>
      </c>
      <c r="C339" t="s">
        <v>15</v>
      </c>
      <c r="D339" t="s">
        <v>18</v>
      </c>
      <c r="E339" t="s">
        <v>88</v>
      </c>
      <c r="K339" s="13">
        <v>0</v>
      </c>
    </row>
    <row r="340" spans="1:11" ht="12.75">
      <c r="A340">
        <v>15869</v>
      </c>
      <c r="B340" t="s">
        <v>86</v>
      </c>
      <c r="C340" t="s">
        <v>15</v>
      </c>
      <c r="D340" t="s">
        <v>18</v>
      </c>
      <c r="E340" t="s">
        <v>88</v>
      </c>
      <c r="K340" s="13">
        <v>0</v>
      </c>
    </row>
    <row r="341" spans="1:11" ht="12.75">
      <c r="A341">
        <v>15870</v>
      </c>
      <c r="B341" t="s">
        <v>86</v>
      </c>
      <c r="C341" t="s">
        <v>15</v>
      </c>
      <c r="D341" t="s">
        <v>18</v>
      </c>
      <c r="E341" t="s">
        <v>88</v>
      </c>
      <c r="K341" s="13">
        <v>0</v>
      </c>
    </row>
    <row r="343" spans="1:5" ht="12.75">
      <c r="A343">
        <v>15871</v>
      </c>
      <c r="B343" t="s">
        <v>86</v>
      </c>
      <c r="C343" t="s">
        <v>15</v>
      </c>
      <c r="D343" t="s">
        <v>19</v>
      </c>
      <c r="E343" t="s">
        <v>89</v>
      </c>
    </row>
    <row r="344" spans="1:5" ht="12.75">
      <c r="A344">
        <v>15872</v>
      </c>
      <c r="B344" t="s">
        <v>86</v>
      </c>
      <c r="C344" t="s">
        <v>15</v>
      </c>
      <c r="D344" t="s">
        <v>19</v>
      </c>
      <c r="E344" t="s">
        <v>89</v>
      </c>
    </row>
    <row r="345" spans="1:5" ht="12.75">
      <c r="A345">
        <v>15873</v>
      </c>
      <c r="B345" t="s">
        <v>86</v>
      </c>
      <c r="C345" t="s">
        <v>15</v>
      </c>
      <c r="D345" t="s">
        <v>19</v>
      </c>
      <c r="E345" t="s">
        <v>89</v>
      </c>
    </row>
    <row r="346" spans="1:5" ht="12.75">
      <c r="A346">
        <v>15874</v>
      </c>
      <c r="B346" t="s">
        <v>86</v>
      </c>
      <c r="C346" t="s">
        <v>15</v>
      </c>
      <c r="D346" t="s">
        <v>19</v>
      </c>
      <c r="E346" t="s">
        <v>89</v>
      </c>
    </row>
    <row r="347" spans="1:5" ht="12.75">
      <c r="A347">
        <v>15875</v>
      </c>
      <c r="B347" t="s">
        <v>86</v>
      </c>
      <c r="C347" t="s">
        <v>15</v>
      </c>
      <c r="D347" t="s">
        <v>19</v>
      </c>
      <c r="E347" t="s">
        <v>89</v>
      </c>
    </row>
    <row r="348" spans="1:5" ht="12.75">
      <c r="A348">
        <v>15876</v>
      </c>
      <c r="B348" t="s">
        <v>86</v>
      </c>
      <c r="C348" t="s">
        <v>15</v>
      </c>
      <c r="D348" t="s">
        <v>19</v>
      </c>
      <c r="E348" t="s">
        <v>89</v>
      </c>
    </row>
    <row r="349" spans="1:5" ht="12.75">
      <c r="A349">
        <v>15877</v>
      </c>
      <c r="B349" t="s">
        <v>86</v>
      </c>
      <c r="C349" t="s">
        <v>15</v>
      </c>
      <c r="D349" t="s">
        <v>19</v>
      </c>
      <c r="E349" t="s">
        <v>89</v>
      </c>
    </row>
    <row r="351" spans="1:5" ht="12.75">
      <c r="A351">
        <v>15878</v>
      </c>
      <c r="B351" t="s">
        <v>86</v>
      </c>
      <c r="C351" t="s">
        <v>15</v>
      </c>
      <c r="D351" t="s">
        <v>20</v>
      </c>
      <c r="E351" t="s">
        <v>90</v>
      </c>
    </row>
    <row r="352" spans="1:5" ht="12.75">
      <c r="A352">
        <v>15879</v>
      </c>
      <c r="B352" t="s">
        <v>86</v>
      </c>
      <c r="C352" t="s">
        <v>15</v>
      </c>
      <c r="D352" t="s">
        <v>20</v>
      </c>
      <c r="E352" t="s">
        <v>90</v>
      </c>
    </row>
    <row r="353" spans="1:5" ht="12.75">
      <c r="A353">
        <v>15880</v>
      </c>
      <c r="B353" t="s">
        <v>86</v>
      </c>
      <c r="C353" t="s">
        <v>15</v>
      </c>
      <c r="D353" t="s">
        <v>20</v>
      </c>
      <c r="E353" t="s">
        <v>90</v>
      </c>
    </row>
    <row r="354" spans="1:5" ht="12.75">
      <c r="A354">
        <v>15881</v>
      </c>
      <c r="B354" t="s">
        <v>86</v>
      </c>
      <c r="C354" t="s">
        <v>15</v>
      </c>
      <c r="D354" t="s">
        <v>20</v>
      </c>
      <c r="E354" t="s">
        <v>90</v>
      </c>
    </row>
    <row r="355" spans="1:5" ht="12.75">
      <c r="A355">
        <v>15882</v>
      </c>
      <c r="B355" t="s">
        <v>86</v>
      </c>
      <c r="C355" t="s">
        <v>15</v>
      </c>
      <c r="D355" t="s">
        <v>20</v>
      </c>
      <c r="E355" t="s">
        <v>90</v>
      </c>
    </row>
    <row r="356" spans="1:5" ht="12.75">
      <c r="A356">
        <v>15883</v>
      </c>
      <c r="B356" t="s">
        <v>86</v>
      </c>
      <c r="C356" t="s">
        <v>15</v>
      </c>
      <c r="D356" t="s">
        <v>20</v>
      </c>
      <c r="E356" t="s">
        <v>90</v>
      </c>
    </row>
    <row r="357" spans="1:5" ht="12.75">
      <c r="A357">
        <v>15884</v>
      </c>
      <c r="B357" t="s">
        <v>86</v>
      </c>
      <c r="C357" t="s">
        <v>15</v>
      </c>
      <c r="D357" t="s">
        <v>20</v>
      </c>
      <c r="E357" t="s">
        <v>90</v>
      </c>
    </row>
    <row r="359" spans="1:5" ht="12.75">
      <c r="A359">
        <v>15885</v>
      </c>
      <c r="B359" t="s">
        <v>86</v>
      </c>
      <c r="C359" t="s">
        <v>21</v>
      </c>
      <c r="D359" t="s">
        <v>73</v>
      </c>
      <c r="E359" t="s">
        <v>91</v>
      </c>
    </row>
    <row r="360" spans="1:5" ht="12.75">
      <c r="A360">
        <v>15886</v>
      </c>
      <c r="B360" t="s">
        <v>86</v>
      </c>
      <c r="C360" t="s">
        <v>21</v>
      </c>
      <c r="D360" t="s">
        <v>73</v>
      </c>
      <c r="E360" t="s">
        <v>91</v>
      </c>
    </row>
    <row r="362" spans="1:11" ht="12.75">
      <c r="A362">
        <v>15887</v>
      </c>
      <c r="B362" t="s">
        <v>86</v>
      </c>
      <c r="C362" t="s">
        <v>21</v>
      </c>
      <c r="D362" t="s">
        <v>18</v>
      </c>
      <c r="E362" t="s">
        <v>92</v>
      </c>
      <c r="K362" s="13">
        <v>0</v>
      </c>
    </row>
    <row r="363" spans="1:11" ht="12.75">
      <c r="A363">
        <v>15888</v>
      </c>
      <c r="B363" t="s">
        <v>86</v>
      </c>
      <c r="C363" t="s">
        <v>21</v>
      </c>
      <c r="D363" t="s">
        <v>18</v>
      </c>
      <c r="E363" t="s">
        <v>92</v>
      </c>
      <c r="K363" s="13">
        <v>0</v>
      </c>
    </row>
    <row r="364" spans="1:11" ht="12.75">
      <c r="A364">
        <v>15889</v>
      </c>
      <c r="B364" t="s">
        <v>86</v>
      </c>
      <c r="C364" t="s">
        <v>21</v>
      </c>
      <c r="D364" t="s">
        <v>18</v>
      </c>
      <c r="E364" t="s">
        <v>92</v>
      </c>
      <c r="K364" s="13">
        <v>0</v>
      </c>
    </row>
    <row r="365" spans="1:11" ht="12.75">
      <c r="A365">
        <v>15890</v>
      </c>
      <c r="B365" t="s">
        <v>86</v>
      </c>
      <c r="C365" t="s">
        <v>21</v>
      </c>
      <c r="D365" t="s">
        <v>18</v>
      </c>
      <c r="E365" t="s">
        <v>92</v>
      </c>
      <c r="K365" s="13">
        <v>0</v>
      </c>
    </row>
    <row r="366" spans="1:11" ht="12.75">
      <c r="A366">
        <v>15891</v>
      </c>
      <c r="B366" t="s">
        <v>86</v>
      </c>
      <c r="C366" t="s">
        <v>21</v>
      </c>
      <c r="D366" t="s">
        <v>18</v>
      </c>
      <c r="E366" t="s">
        <v>92</v>
      </c>
      <c r="K366" s="13">
        <v>0</v>
      </c>
    </row>
    <row r="367" spans="1:11" ht="12.75">
      <c r="A367">
        <v>15892</v>
      </c>
      <c r="B367" t="s">
        <v>86</v>
      </c>
      <c r="C367" t="s">
        <v>21</v>
      </c>
      <c r="D367" t="s">
        <v>18</v>
      </c>
      <c r="E367" t="s">
        <v>92</v>
      </c>
      <c r="K367" s="13">
        <v>0</v>
      </c>
    </row>
    <row r="368" spans="1:11" ht="12.75">
      <c r="A368">
        <v>15893</v>
      </c>
      <c r="B368" t="s">
        <v>86</v>
      </c>
      <c r="C368" t="s">
        <v>21</v>
      </c>
      <c r="D368" t="s">
        <v>18</v>
      </c>
      <c r="E368" t="s">
        <v>92</v>
      </c>
      <c r="K368" s="13">
        <v>0</v>
      </c>
    </row>
    <row r="370" spans="1:5" ht="12.75">
      <c r="A370">
        <v>15894</v>
      </c>
      <c r="B370" t="s">
        <v>86</v>
      </c>
      <c r="C370" t="s">
        <v>21</v>
      </c>
      <c r="D370" t="s">
        <v>19</v>
      </c>
      <c r="E370" t="s">
        <v>93</v>
      </c>
    </row>
    <row r="371" spans="1:5" ht="12.75">
      <c r="A371">
        <v>15895</v>
      </c>
      <c r="B371" t="s">
        <v>86</v>
      </c>
      <c r="C371" t="s">
        <v>21</v>
      </c>
      <c r="D371" t="s">
        <v>19</v>
      </c>
      <c r="E371" t="s">
        <v>93</v>
      </c>
    </row>
    <row r="372" spans="1:5" ht="12.75">
      <c r="A372">
        <v>15896</v>
      </c>
      <c r="B372" t="s">
        <v>86</v>
      </c>
      <c r="C372" t="s">
        <v>21</v>
      </c>
      <c r="D372" t="s">
        <v>19</v>
      </c>
      <c r="E372" t="s">
        <v>93</v>
      </c>
    </row>
    <row r="373" spans="1:5" ht="12.75">
      <c r="A373">
        <v>15897</v>
      </c>
      <c r="B373" t="s">
        <v>86</v>
      </c>
      <c r="C373" t="s">
        <v>21</v>
      </c>
      <c r="D373" t="s">
        <v>19</v>
      </c>
      <c r="E373" t="s">
        <v>93</v>
      </c>
    </row>
    <row r="374" spans="1:5" ht="12.75">
      <c r="A374">
        <v>15898</v>
      </c>
      <c r="B374" t="s">
        <v>86</v>
      </c>
      <c r="C374" t="s">
        <v>21</v>
      </c>
      <c r="D374" t="s">
        <v>19</v>
      </c>
      <c r="E374" t="s">
        <v>93</v>
      </c>
    </row>
    <row r="375" spans="1:5" ht="12.75">
      <c r="A375">
        <v>15899</v>
      </c>
      <c r="B375" t="s">
        <v>86</v>
      </c>
      <c r="C375" t="s">
        <v>21</v>
      </c>
      <c r="D375" t="s">
        <v>19</v>
      </c>
      <c r="E375" t="s">
        <v>93</v>
      </c>
    </row>
    <row r="376" spans="1:5" ht="12.75">
      <c r="A376">
        <v>15900</v>
      </c>
      <c r="B376" t="s">
        <v>86</v>
      </c>
      <c r="C376" t="s">
        <v>21</v>
      </c>
      <c r="D376" t="s">
        <v>19</v>
      </c>
      <c r="E376" t="s">
        <v>93</v>
      </c>
    </row>
    <row r="378" spans="1:5" ht="12.75">
      <c r="A378">
        <v>15901</v>
      </c>
      <c r="B378" t="s">
        <v>86</v>
      </c>
      <c r="C378" t="s">
        <v>21</v>
      </c>
      <c r="D378" t="s">
        <v>20</v>
      </c>
      <c r="E378" t="s">
        <v>94</v>
      </c>
    </row>
    <row r="379" spans="1:5" ht="12.75">
      <c r="A379">
        <v>15902</v>
      </c>
      <c r="B379" t="s">
        <v>86</v>
      </c>
      <c r="C379" t="s">
        <v>21</v>
      </c>
      <c r="D379" t="s">
        <v>20</v>
      </c>
      <c r="E379" t="s">
        <v>94</v>
      </c>
    </row>
    <row r="380" spans="1:5" ht="12.75">
      <c r="A380">
        <v>15903</v>
      </c>
      <c r="B380" t="s">
        <v>86</v>
      </c>
      <c r="C380" t="s">
        <v>21</v>
      </c>
      <c r="D380" t="s">
        <v>20</v>
      </c>
      <c r="E380" t="s">
        <v>94</v>
      </c>
    </row>
    <row r="381" spans="1:5" ht="12.75">
      <c r="A381">
        <v>15904</v>
      </c>
      <c r="B381" t="s">
        <v>86</v>
      </c>
      <c r="C381" t="s">
        <v>21</v>
      </c>
      <c r="D381" t="s">
        <v>20</v>
      </c>
      <c r="E381" t="s">
        <v>94</v>
      </c>
    </row>
    <row r="382" spans="1:5" ht="12.75">
      <c r="A382">
        <v>15905</v>
      </c>
      <c r="B382" t="s">
        <v>86</v>
      </c>
      <c r="C382" t="s">
        <v>21</v>
      </c>
      <c r="D382" t="s">
        <v>20</v>
      </c>
      <c r="E382" t="s">
        <v>94</v>
      </c>
    </row>
    <row r="383" spans="1:5" ht="12.75">
      <c r="A383">
        <v>15906</v>
      </c>
      <c r="B383" t="s">
        <v>86</v>
      </c>
      <c r="C383" t="s">
        <v>21</v>
      </c>
      <c r="D383" t="s">
        <v>20</v>
      </c>
      <c r="E383" t="s">
        <v>94</v>
      </c>
    </row>
    <row r="384" spans="1:5" ht="12.75">
      <c r="A384">
        <v>15907</v>
      </c>
      <c r="B384" t="s">
        <v>86</v>
      </c>
      <c r="C384" t="s">
        <v>21</v>
      </c>
      <c r="D384" t="s">
        <v>20</v>
      </c>
      <c r="E384" t="s">
        <v>94</v>
      </c>
    </row>
    <row r="386" spans="1:5" ht="12.75">
      <c r="A386">
        <v>15908</v>
      </c>
      <c r="B386" t="s">
        <v>86</v>
      </c>
      <c r="C386" t="s">
        <v>22</v>
      </c>
      <c r="D386" t="s">
        <v>73</v>
      </c>
      <c r="E386" t="s">
        <v>95</v>
      </c>
    </row>
    <row r="387" spans="1:5" ht="12.75">
      <c r="A387">
        <v>15909</v>
      </c>
      <c r="B387" t="s">
        <v>86</v>
      </c>
      <c r="C387" t="s">
        <v>22</v>
      </c>
      <c r="D387" t="s">
        <v>73</v>
      </c>
      <c r="E387" t="s">
        <v>95</v>
      </c>
    </row>
    <row r="389" spans="1:11" ht="12.75">
      <c r="A389">
        <v>15910</v>
      </c>
      <c r="B389" t="s">
        <v>86</v>
      </c>
      <c r="C389" t="s">
        <v>22</v>
      </c>
      <c r="D389" t="s">
        <v>18</v>
      </c>
      <c r="E389" t="s">
        <v>96</v>
      </c>
      <c r="K389" s="13">
        <v>1.9084850188786497</v>
      </c>
    </row>
    <row r="390" spans="1:11" ht="12.75">
      <c r="A390">
        <v>15911</v>
      </c>
      <c r="B390" t="s">
        <v>86</v>
      </c>
      <c r="C390" t="s">
        <v>22</v>
      </c>
      <c r="D390" t="s">
        <v>18</v>
      </c>
      <c r="E390" t="s">
        <v>96</v>
      </c>
      <c r="K390" s="13">
        <v>1.7075701760979363</v>
      </c>
    </row>
    <row r="391" spans="1:11" ht="12.75">
      <c r="A391">
        <v>15912</v>
      </c>
      <c r="B391" t="s">
        <v>86</v>
      </c>
      <c r="C391" t="s">
        <v>22</v>
      </c>
      <c r="D391" t="s">
        <v>18</v>
      </c>
      <c r="E391" t="s">
        <v>96</v>
      </c>
      <c r="K391" s="13">
        <v>1.0413926851582251</v>
      </c>
    </row>
    <row r="392" spans="1:11" ht="12.75">
      <c r="A392">
        <v>15913</v>
      </c>
      <c r="B392" t="s">
        <v>86</v>
      </c>
      <c r="C392" t="s">
        <v>22</v>
      </c>
      <c r="D392" t="s">
        <v>18</v>
      </c>
      <c r="E392" t="s">
        <v>96</v>
      </c>
      <c r="K392" s="13">
        <v>3.212453961040276</v>
      </c>
    </row>
    <row r="393" spans="1:11" ht="12.75">
      <c r="A393">
        <v>15914</v>
      </c>
      <c r="B393" t="s">
        <v>86</v>
      </c>
      <c r="C393" t="s">
        <v>22</v>
      </c>
      <c r="D393" t="s">
        <v>18</v>
      </c>
      <c r="E393" t="s">
        <v>96</v>
      </c>
      <c r="K393" s="13">
        <v>3.1464381352857744</v>
      </c>
    </row>
    <row r="394" spans="1:11" ht="12.75">
      <c r="A394">
        <v>15915</v>
      </c>
      <c r="B394" t="s">
        <v>86</v>
      </c>
      <c r="C394" t="s">
        <v>22</v>
      </c>
      <c r="D394" t="s">
        <v>18</v>
      </c>
      <c r="E394" t="s">
        <v>96</v>
      </c>
      <c r="K394" s="13">
        <v>3.3224260524059526</v>
      </c>
    </row>
    <row r="395" spans="1:11" ht="12.75">
      <c r="A395">
        <v>15916</v>
      </c>
      <c r="B395" t="s">
        <v>86</v>
      </c>
      <c r="C395" t="s">
        <v>22</v>
      </c>
      <c r="D395" t="s">
        <v>18</v>
      </c>
      <c r="E395" t="s">
        <v>96</v>
      </c>
      <c r="K395" s="13">
        <v>1.7481880270062005</v>
      </c>
    </row>
    <row r="397" spans="1:5" ht="12.75">
      <c r="A397">
        <v>15917</v>
      </c>
      <c r="B397" t="s">
        <v>86</v>
      </c>
      <c r="C397" t="s">
        <v>22</v>
      </c>
      <c r="D397" t="s">
        <v>19</v>
      </c>
      <c r="E397" t="s">
        <v>97</v>
      </c>
    </row>
    <row r="398" spans="1:5" ht="12.75">
      <c r="A398">
        <v>15918</v>
      </c>
      <c r="B398" t="s">
        <v>86</v>
      </c>
      <c r="C398" t="s">
        <v>22</v>
      </c>
      <c r="D398" t="s">
        <v>19</v>
      </c>
      <c r="E398" t="s">
        <v>97</v>
      </c>
    </row>
    <row r="399" spans="1:5" ht="12.75">
      <c r="A399">
        <v>15919</v>
      </c>
      <c r="B399" t="s">
        <v>86</v>
      </c>
      <c r="C399" t="s">
        <v>22</v>
      </c>
      <c r="D399" t="s">
        <v>19</v>
      </c>
      <c r="E399" t="s">
        <v>97</v>
      </c>
    </row>
    <row r="400" spans="1:5" ht="12.75">
      <c r="A400">
        <v>15920</v>
      </c>
      <c r="B400" t="s">
        <v>86</v>
      </c>
      <c r="C400" t="s">
        <v>22</v>
      </c>
      <c r="D400" t="s">
        <v>19</v>
      </c>
      <c r="E400" t="s">
        <v>97</v>
      </c>
    </row>
    <row r="401" spans="1:5" ht="12.75">
      <c r="A401">
        <v>15921</v>
      </c>
      <c r="B401" t="s">
        <v>86</v>
      </c>
      <c r="C401" t="s">
        <v>22</v>
      </c>
      <c r="D401" t="s">
        <v>19</v>
      </c>
      <c r="E401" t="s">
        <v>97</v>
      </c>
    </row>
    <row r="402" spans="1:5" ht="12.75">
      <c r="A402">
        <v>15922</v>
      </c>
      <c r="B402" t="s">
        <v>86</v>
      </c>
      <c r="C402" t="s">
        <v>22</v>
      </c>
      <c r="D402" t="s">
        <v>19</v>
      </c>
      <c r="E402" t="s">
        <v>97</v>
      </c>
    </row>
    <row r="403" spans="1:5" ht="12.75">
      <c r="A403">
        <v>15923</v>
      </c>
      <c r="B403" t="s">
        <v>86</v>
      </c>
      <c r="C403" t="s">
        <v>22</v>
      </c>
      <c r="D403" t="s">
        <v>19</v>
      </c>
      <c r="E403" t="s">
        <v>97</v>
      </c>
    </row>
    <row r="405" spans="1:5" ht="12.75">
      <c r="A405">
        <v>15924</v>
      </c>
      <c r="B405" t="s">
        <v>86</v>
      </c>
      <c r="C405" t="s">
        <v>22</v>
      </c>
      <c r="D405" t="s">
        <v>20</v>
      </c>
      <c r="E405" t="s">
        <v>98</v>
      </c>
    </row>
    <row r="406" spans="1:5" ht="12.75">
      <c r="A406">
        <v>15925</v>
      </c>
      <c r="B406" t="s">
        <v>86</v>
      </c>
      <c r="C406" t="s">
        <v>22</v>
      </c>
      <c r="D406" t="s">
        <v>20</v>
      </c>
      <c r="E406" t="s">
        <v>98</v>
      </c>
    </row>
    <row r="407" spans="1:5" ht="12.75">
      <c r="A407">
        <v>15926</v>
      </c>
      <c r="B407" t="s">
        <v>86</v>
      </c>
      <c r="C407" t="s">
        <v>22</v>
      </c>
      <c r="D407" t="s">
        <v>20</v>
      </c>
      <c r="E407" t="s">
        <v>98</v>
      </c>
    </row>
    <row r="408" spans="1:5" ht="12.75">
      <c r="A408">
        <v>15927</v>
      </c>
      <c r="B408" t="s">
        <v>86</v>
      </c>
      <c r="C408" t="s">
        <v>22</v>
      </c>
      <c r="D408" t="s">
        <v>20</v>
      </c>
      <c r="E408" t="s">
        <v>98</v>
      </c>
    </row>
    <row r="409" spans="1:5" ht="12.75">
      <c r="A409">
        <v>15928</v>
      </c>
      <c r="B409" t="s">
        <v>86</v>
      </c>
      <c r="C409" t="s">
        <v>22</v>
      </c>
      <c r="D409" t="s">
        <v>20</v>
      </c>
      <c r="E409" t="s">
        <v>98</v>
      </c>
    </row>
    <row r="410" spans="1:5" ht="12.75">
      <c r="A410">
        <v>15929</v>
      </c>
      <c r="B410" t="s">
        <v>86</v>
      </c>
      <c r="C410" t="s">
        <v>22</v>
      </c>
      <c r="D410" t="s">
        <v>20</v>
      </c>
      <c r="E410" t="s">
        <v>98</v>
      </c>
    </row>
    <row r="411" spans="1:5" ht="12.75">
      <c r="A411">
        <v>15930</v>
      </c>
      <c r="B411" t="s">
        <v>86</v>
      </c>
      <c r="C411" t="s">
        <v>22</v>
      </c>
      <c r="D411" t="s">
        <v>20</v>
      </c>
      <c r="E411" t="s">
        <v>98</v>
      </c>
    </row>
    <row r="413" spans="1:11" ht="12.75">
      <c r="A413">
        <v>16047</v>
      </c>
      <c r="B413" t="s">
        <v>99</v>
      </c>
      <c r="C413" t="s">
        <v>15</v>
      </c>
      <c r="D413" t="s">
        <v>73</v>
      </c>
      <c r="E413" t="s">
        <v>100</v>
      </c>
      <c r="G413" s="3">
        <v>15</v>
      </c>
      <c r="I413" s="3">
        <v>49.215</v>
      </c>
      <c r="K413" s="13">
        <v>0</v>
      </c>
    </row>
    <row r="414" spans="1:11" ht="12.75">
      <c r="A414">
        <v>16048</v>
      </c>
      <c r="B414" t="s">
        <v>99</v>
      </c>
      <c r="C414" t="s">
        <v>15</v>
      </c>
      <c r="D414" t="s">
        <v>73</v>
      </c>
      <c r="E414" t="s">
        <v>100</v>
      </c>
      <c r="G414" s="3">
        <v>38.784</v>
      </c>
      <c r="I414" s="3">
        <v>33.476</v>
      </c>
      <c r="K414" s="13">
        <v>0</v>
      </c>
    </row>
    <row r="415" spans="1:11" ht="12.75">
      <c r="A415">
        <v>16049</v>
      </c>
      <c r="B415" t="s">
        <v>99</v>
      </c>
      <c r="C415" t="s">
        <v>15</v>
      </c>
      <c r="D415" t="s">
        <v>73</v>
      </c>
      <c r="E415" t="s">
        <v>100</v>
      </c>
      <c r="G415" s="3">
        <v>39.751</v>
      </c>
      <c r="I415" s="3">
        <v>36.716</v>
      </c>
      <c r="K415" s="13">
        <v>0</v>
      </c>
    </row>
    <row r="417" spans="1:11" ht="12.75">
      <c r="A417">
        <v>16050</v>
      </c>
      <c r="B417" t="s">
        <v>99</v>
      </c>
      <c r="C417" t="s">
        <v>15</v>
      </c>
      <c r="D417" t="s">
        <v>18</v>
      </c>
      <c r="E417" t="s">
        <v>101</v>
      </c>
      <c r="G417" s="3">
        <v>0</v>
      </c>
      <c r="I417" s="3">
        <v>43.822</v>
      </c>
      <c r="K417" s="13">
        <v>0</v>
      </c>
    </row>
    <row r="418" spans="1:11" ht="12.75">
      <c r="A418">
        <v>16051</v>
      </c>
      <c r="B418" t="s">
        <v>99</v>
      </c>
      <c r="C418" t="s">
        <v>15</v>
      </c>
      <c r="D418" t="s">
        <v>18</v>
      </c>
      <c r="E418" t="s">
        <v>101</v>
      </c>
      <c r="G418" s="3">
        <v>0</v>
      </c>
      <c r="I418" s="3">
        <v>19.698</v>
      </c>
      <c r="K418" s="13">
        <v>0</v>
      </c>
    </row>
    <row r="419" spans="1:11" ht="12.75">
      <c r="A419">
        <v>16052</v>
      </c>
      <c r="B419" t="s">
        <v>99</v>
      </c>
      <c r="C419" t="s">
        <v>15</v>
      </c>
      <c r="D419" t="s">
        <v>18</v>
      </c>
      <c r="E419" t="s">
        <v>101</v>
      </c>
      <c r="G419" s="3">
        <v>0</v>
      </c>
      <c r="I419" s="3">
        <v>23.845</v>
      </c>
      <c r="K419" s="13">
        <v>0</v>
      </c>
    </row>
    <row r="420" spans="1:11" ht="12.75">
      <c r="A420">
        <v>16053</v>
      </c>
      <c r="B420" t="s">
        <v>99</v>
      </c>
      <c r="C420" t="s">
        <v>15</v>
      </c>
      <c r="D420" t="s">
        <v>18</v>
      </c>
      <c r="E420" t="s">
        <v>101</v>
      </c>
      <c r="G420" s="3">
        <v>0</v>
      </c>
      <c r="I420" s="3">
        <v>57.268</v>
      </c>
      <c r="K420" s="13">
        <v>0</v>
      </c>
    </row>
    <row r="421" spans="1:11" ht="12.75">
      <c r="A421">
        <v>16054</v>
      </c>
      <c r="B421" t="s">
        <v>99</v>
      </c>
      <c r="C421" t="s">
        <v>15</v>
      </c>
      <c r="D421" t="s">
        <v>18</v>
      </c>
      <c r="E421" t="s">
        <v>101</v>
      </c>
      <c r="G421" s="3">
        <v>0</v>
      </c>
      <c r="I421" s="3">
        <v>32.899</v>
      </c>
      <c r="K421" s="13">
        <v>0</v>
      </c>
    </row>
    <row r="422" spans="1:11" ht="12.75">
      <c r="A422">
        <v>16055</v>
      </c>
      <c r="B422" t="s">
        <v>99</v>
      </c>
      <c r="C422" t="s">
        <v>15</v>
      </c>
      <c r="D422" t="s">
        <v>18</v>
      </c>
      <c r="E422" t="s">
        <v>101</v>
      </c>
      <c r="G422" s="3">
        <v>47.065</v>
      </c>
      <c r="I422" s="3">
        <v>53.208</v>
      </c>
      <c r="K422" s="13">
        <v>0</v>
      </c>
    </row>
    <row r="423" spans="1:11" ht="12.75">
      <c r="A423">
        <v>16056</v>
      </c>
      <c r="B423" t="s">
        <v>99</v>
      </c>
      <c r="C423" t="s">
        <v>15</v>
      </c>
      <c r="D423" t="s">
        <v>18</v>
      </c>
      <c r="E423" t="s">
        <v>101</v>
      </c>
      <c r="G423" s="3">
        <v>58.564</v>
      </c>
      <c r="I423" s="3">
        <v>89.172</v>
      </c>
      <c r="K423" s="13">
        <v>1.0413926851582251</v>
      </c>
    </row>
    <row r="425" spans="1:11" ht="12.75">
      <c r="A425">
        <v>16057</v>
      </c>
      <c r="B425" t="s">
        <v>99</v>
      </c>
      <c r="C425" t="s">
        <v>15</v>
      </c>
      <c r="D425" t="s">
        <v>19</v>
      </c>
      <c r="E425" t="s">
        <v>102</v>
      </c>
      <c r="G425" s="3">
        <v>44.122</v>
      </c>
      <c r="I425" s="3">
        <v>37.955</v>
      </c>
      <c r="K425" s="13">
        <v>0</v>
      </c>
    </row>
    <row r="426" spans="1:11" ht="12.75">
      <c r="A426">
        <v>16058</v>
      </c>
      <c r="B426" t="s">
        <v>99</v>
      </c>
      <c r="C426" t="s">
        <v>15</v>
      </c>
      <c r="D426" t="s">
        <v>19</v>
      </c>
      <c r="E426" t="s">
        <v>102</v>
      </c>
      <c r="G426" s="3">
        <v>101.873</v>
      </c>
      <c r="I426" s="3">
        <v>174.651</v>
      </c>
      <c r="K426" s="13">
        <v>2.663700925389648</v>
      </c>
    </row>
    <row r="427" spans="1:11" ht="12.75">
      <c r="A427">
        <v>16059</v>
      </c>
      <c r="B427" t="s">
        <v>99</v>
      </c>
      <c r="C427" t="s">
        <v>15</v>
      </c>
      <c r="D427" t="s">
        <v>19</v>
      </c>
      <c r="E427" t="s">
        <v>102</v>
      </c>
      <c r="G427" s="3">
        <v>84.128</v>
      </c>
      <c r="I427" s="3">
        <v>126.713</v>
      </c>
      <c r="K427" s="13">
        <v>1.3222192947339193</v>
      </c>
    </row>
    <row r="428" spans="1:11" ht="12.75">
      <c r="A428">
        <v>16060</v>
      </c>
      <c r="B428" t="s">
        <v>99</v>
      </c>
      <c r="C428" t="s">
        <v>15</v>
      </c>
      <c r="D428" t="s">
        <v>19</v>
      </c>
      <c r="E428" t="s">
        <v>102</v>
      </c>
      <c r="G428" s="3">
        <v>74.298</v>
      </c>
      <c r="I428" s="3">
        <v>104.646</v>
      </c>
      <c r="K428" s="13">
        <v>1.4913616938342726</v>
      </c>
    </row>
    <row r="429" spans="1:11" ht="12.75">
      <c r="A429">
        <v>16061</v>
      </c>
      <c r="B429" t="s">
        <v>99</v>
      </c>
      <c r="C429" t="s">
        <v>15</v>
      </c>
      <c r="D429" t="s">
        <v>19</v>
      </c>
      <c r="E429" t="s">
        <v>102</v>
      </c>
      <c r="G429" s="3">
        <v>50.285</v>
      </c>
      <c r="I429" s="3">
        <v>80.045</v>
      </c>
      <c r="K429" s="13">
        <v>2.1789769472931693</v>
      </c>
    </row>
    <row r="430" spans="1:11" ht="12.75">
      <c r="A430">
        <v>16062</v>
      </c>
      <c r="B430" t="s">
        <v>99</v>
      </c>
      <c r="C430" t="s">
        <v>15</v>
      </c>
      <c r="D430" t="s">
        <v>19</v>
      </c>
      <c r="E430" t="s">
        <v>102</v>
      </c>
      <c r="G430" s="3">
        <v>78.784</v>
      </c>
      <c r="I430" s="3">
        <v>112.579</v>
      </c>
      <c r="K430" s="13">
        <v>2.0043213737826426</v>
      </c>
    </row>
    <row r="431" spans="1:11" ht="12.75">
      <c r="A431">
        <v>16063</v>
      </c>
      <c r="B431" t="s">
        <v>99</v>
      </c>
      <c r="C431" t="s">
        <v>15</v>
      </c>
      <c r="D431" t="s">
        <v>19</v>
      </c>
      <c r="E431" t="s">
        <v>102</v>
      </c>
      <c r="G431" s="3">
        <v>74.831</v>
      </c>
      <c r="I431" s="3">
        <v>106.356</v>
      </c>
      <c r="K431" s="13">
        <v>1.9590413923210936</v>
      </c>
    </row>
    <row r="433" spans="1:11" ht="12.75">
      <c r="A433">
        <v>16064</v>
      </c>
      <c r="B433" t="s">
        <v>99</v>
      </c>
      <c r="C433" t="s">
        <v>15</v>
      </c>
      <c r="D433" t="s">
        <v>20</v>
      </c>
      <c r="E433" t="s">
        <v>103</v>
      </c>
      <c r="G433" s="3">
        <v>928.03</v>
      </c>
      <c r="I433" s="3">
        <v>118.858</v>
      </c>
      <c r="K433" s="13">
        <v>3.556423121371285</v>
      </c>
    </row>
    <row r="434" spans="1:11" ht="12.75">
      <c r="A434">
        <v>16065</v>
      </c>
      <c r="B434" t="s">
        <v>99</v>
      </c>
      <c r="C434" t="s">
        <v>15</v>
      </c>
      <c r="D434" t="s">
        <v>20</v>
      </c>
      <c r="E434" t="s">
        <v>103</v>
      </c>
      <c r="G434" s="3">
        <v>1103.33</v>
      </c>
      <c r="I434" s="3">
        <v>892.159</v>
      </c>
      <c r="K434" s="13">
        <v>4.008642747565285</v>
      </c>
    </row>
    <row r="435" spans="1:11" ht="12.75">
      <c r="A435">
        <v>16066</v>
      </c>
      <c r="B435" t="s">
        <v>99</v>
      </c>
      <c r="C435" t="s">
        <v>15</v>
      </c>
      <c r="D435" t="s">
        <v>20</v>
      </c>
      <c r="E435" t="s">
        <v>103</v>
      </c>
      <c r="G435" s="3">
        <v>1076.27</v>
      </c>
      <c r="I435" s="3">
        <v>810.86</v>
      </c>
      <c r="K435" s="13">
        <v>3.8808707325324234</v>
      </c>
    </row>
    <row r="436" spans="1:11" ht="12.75">
      <c r="A436">
        <v>16067</v>
      </c>
      <c r="B436" t="s">
        <v>99</v>
      </c>
      <c r="C436" t="s">
        <v>15</v>
      </c>
      <c r="D436" t="s">
        <v>20</v>
      </c>
      <c r="E436" t="s">
        <v>103</v>
      </c>
      <c r="G436" s="3">
        <v>252.125</v>
      </c>
      <c r="I436" s="3">
        <v>528.411</v>
      </c>
      <c r="K436" s="13">
        <v>2.7788744720027396</v>
      </c>
    </row>
    <row r="437" spans="1:11" ht="12.75">
      <c r="A437">
        <v>16068</v>
      </c>
      <c r="B437" t="s">
        <v>99</v>
      </c>
      <c r="C437" t="s">
        <v>15</v>
      </c>
      <c r="D437" t="s">
        <v>20</v>
      </c>
      <c r="E437" t="s">
        <v>103</v>
      </c>
      <c r="G437" s="3">
        <v>443.366</v>
      </c>
      <c r="I437" s="3">
        <v>651.493</v>
      </c>
      <c r="K437" s="13">
        <v>3.2043913319193</v>
      </c>
    </row>
    <row r="438" spans="1:11" ht="12.75">
      <c r="A438">
        <v>16069</v>
      </c>
      <c r="B438" t="s">
        <v>99</v>
      </c>
      <c r="C438" t="s">
        <v>15</v>
      </c>
      <c r="D438" t="s">
        <v>20</v>
      </c>
      <c r="E438" t="s">
        <v>103</v>
      </c>
      <c r="G438" s="3">
        <v>1246.67</v>
      </c>
      <c r="I438" s="3">
        <v>963.095</v>
      </c>
      <c r="K438" s="13">
        <v>3.9085386321719593</v>
      </c>
    </row>
    <row r="439" spans="1:11" ht="12.75">
      <c r="A439">
        <v>16070</v>
      </c>
      <c r="B439" t="s">
        <v>99</v>
      </c>
      <c r="C439" t="s">
        <v>15</v>
      </c>
      <c r="D439" t="s">
        <v>20</v>
      </c>
      <c r="E439" t="s">
        <v>103</v>
      </c>
      <c r="K439" s="13">
        <v>3.3981136917305026</v>
      </c>
    </row>
    <row r="441" spans="1:11" ht="12.75">
      <c r="A441">
        <v>16071</v>
      </c>
      <c r="B441" t="s">
        <v>99</v>
      </c>
      <c r="C441" t="s">
        <v>21</v>
      </c>
      <c r="D441" t="s">
        <v>73</v>
      </c>
      <c r="E441" t="s">
        <v>104</v>
      </c>
      <c r="G441" s="3">
        <v>38.792</v>
      </c>
      <c r="I441" s="3">
        <v>36.736</v>
      </c>
      <c r="K441" s="13">
        <v>0</v>
      </c>
    </row>
    <row r="442" spans="1:11" ht="12.75">
      <c r="A442">
        <v>16072</v>
      </c>
      <c r="B442" t="s">
        <v>99</v>
      </c>
      <c r="C442" t="s">
        <v>21</v>
      </c>
      <c r="D442" t="s">
        <v>73</v>
      </c>
      <c r="E442" t="s">
        <v>104</v>
      </c>
      <c r="G442" s="3">
        <v>39.75</v>
      </c>
      <c r="I442" s="3">
        <v>35.94</v>
      </c>
      <c r="K442" s="13">
        <v>0</v>
      </c>
    </row>
    <row r="444" spans="1:11" ht="12.75">
      <c r="A444">
        <v>16073</v>
      </c>
      <c r="B444" t="s">
        <v>99</v>
      </c>
      <c r="C444" t="s">
        <v>21</v>
      </c>
      <c r="D444" t="s">
        <v>18</v>
      </c>
      <c r="E444" t="s">
        <v>105</v>
      </c>
      <c r="G444" s="3">
        <v>35.192</v>
      </c>
      <c r="I444" s="3">
        <v>44.897</v>
      </c>
      <c r="K444" s="13">
        <v>0</v>
      </c>
    </row>
    <row r="445" spans="1:11" ht="12.75">
      <c r="A445">
        <v>16074</v>
      </c>
      <c r="B445" t="s">
        <v>99</v>
      </c>
      <c r="C445" t="s">
        <v>21</v>
      </c>
      <c r="D445" t="s">
        <v>18</v>
      </c>
      <c r="E445" t="s">
        <v>105</v>
      </c>
      <c r="G445" s="3">
        <v>47.065</v>
      </c>
      <c r="I445" s="3">
        <v>44.519</v>
      </c>
      <c r="K445" s="13">
        <v>0</v>
      </c>
    </row>
    <row r="446" spans="1:11" ht="12.75">
      <c r="A446">
        <v>16075</v>
      </c>
      <c r="B446" t="s">
        <v>99</v>
      </c>
      <c r="C446" t="s">
        <v>21</v>
      </c>
      <c r="D446" t="s">
        <v>18</v>
      </c>
      <c r="E446" t="s">
        <v>105</v>
      </c>
      <c r="G446" s="3">
        <v>47.558</v>
      </c>
      <c r="I446" s="3">
        <v>52.138</v>
      </c>
      <c r="K446" s="13">
        <v>3.3803921600570273</v>
      </c>
    </row>
    <row r="447" spans="1:11" ht="12.75">
      <c r="A447">
        <v>16076</v>
      </c>
      <c r="B447" t="s">
        <v>99</v>
      </c>
      <c r="C447" t="s">
        <v>21</v>
      </c>
      <c r="D447" t="s">
        <v>18</v>
      </c>
      <c r="E447" t="s">
        <v>105</v>
      </c>
      <c r="G447" s="3">
        <v>62.12</v>
      </c>
      <c r="I447" s="3">
        <v>148.26</v>
      </c>
      <c r="K447" s="13">
        <v>5.54406928518988</v>
      </c>
    </row>
    <row r="448" spans="1:11" ht="12.75">
      <c r="A448">
        <v>16077</v>
      </c>
      <c r="B448" t="s">
        <v>99</v>
      </c>
      <c r="C448" t="s">
        <v>21</v>
      </c>
      <c r="D448" t="s">
        <v>18</v>
      </c>
      <c r="E448" t="s">
        <v>105</v>
      </c>
      <c r="G448" s="3">
        <v>99.651</v>
      </c>
      <c r="I448" s="3">
        <v>303.332</v>
      </c>
      <c r="K448" s="13">
        <v>2.4927603890268375</v>
      </c>
    </row>
    <row r="449" spans="1:11" ht="12.75">
      <c r="A449">
        <v>16078</v>
      </c>
      <c r="B449" t="s">
        <v>99</v>
      </c>
      <c r="C449" t="s">
        <v>21</v>
      </c>
      <c r="D449" t="s">
        <v>18</v>
      </c>
      <c r="E449" t="s">
        <v>105</v>
      </c>
      <c r="G449" s="3">
        <v>51.273</v>
      </c>
      <c r="I449" s="3">
        <v>52.886</v>
      </c>
      <c r="K449" s="13">
        <v>2.9827233876685453</v>
      </c>
    </row>
    <row r="450" spans="1:11" ht="12.75">
      <c r="A450">
        <v>16079</v>
      </c>
      <c r="B450" t="s">
        <v>99</v>
      </c>
      <c r="C450" t="s">
        <v>21</v>
      </c>
      <c r="D450" t="s">
        <v>18</v>
      </c>
      <c r="E450" t="s">
        <v>105</v>
      </c>
      <c r="G450" s="3">
        <v>57.547</v>
      </c>
      <c r="I450" s="3">
        <v>76.317</v>
      </c>
      <c r="K450" s="13">
        <v>5.2552749178437255</v>
      </c>
    </row>
    <row r="452" spans="1:11" ht="12.75">
      <c r="A452">
        <v>16080</v>
      </c>
      <c r="B452" t="s">
        <v>99</v>
      </c>
      <c r="C452" t="s">
        <v>21</v>
      </c>
      <c r="D452" t="s">
        <v>19</v>
      </c>
      <c r="E452" t="s">
        <v>106</v>
      </c>
      <c r="G452" s="3">
        <v>61.099</v>
      </c>
      <c r="I452" s="3">
        <v>68.075</v>
      </c>
      <c r="K452" s="13">
        <v>0</v>
      </c>
    </row>
    <row r="453" spans="1:11" ht="12.75">
      <c r="A453">
        <v>16081</v>
      </c>
      <c r="B453" t="s">
        <v>99</v>
      </c>
      <c r="C453" t="s">
        <v>21</v>
      </c>
      <c r="D453" t="s">
        <v>19</v>
      </c>
      <c r="E453" t="s">
        <v>106</v>
      </c>
      <c r="G453" s="3">
        <v>8.208</v>
      </c>
      <c r="K453" s="13">
        <v>2.9872192299080047</v>
      </c>
    </row>
    <row r="454" spans="1:11" ht="12.75">
      <c r="A454">
        <v>16082</v>
      </c>
      <c r="B454" t="s">
        <v>99</v>
      </c>
      <c r="C454" t="s">
        <v>21</v>
      </c>
      <c r="D454" t="s">
        <v>19</v>
      </c>
      <c r="E454" t="s">
        <v>106</v>
      </c>
      <c r="G454" s="3">
        <v>12.728</v>
      </c>
      <c r="I454" s="3">
        <v>45.365</v>
      </c>
      <c r="K454" s="13">
        <v>2.8756399370041685</v>
      </c>
    </row>
    <row r="455" spans="1:11" ht="12.75">
      <c r="A455">
        <v>16083</v>
      </c>
      <c r="B455" t="s">
        <v>99</v>
      </c>
      <c r="C455" t="s">
        <v>21</v>
      </c>
      <c r="D455" t="s">
        <v>19</v>
      </c>
      <c r="E455" t="s">
        <v>106</v>
      </c>
      <c r="G455" s="3">
        <v>13.582</v>
      </c>
      <c r="I455" s="3">
        <v>56.12</v>
      </c>
      <c r="K455" s="13">
        <v>2.8981764834976764</v>
      </c>
    </row>
    <row r="456" spans="1:11" ht="12.75">
      <c r="A456">
        <v>16084</v>
      </c>
      <c r="B456" t="s">
        <v>99</v>
      </c>
      <c r="C456" t="s">
        <v>21</v>
      </c>
      <c r="D456" t="s">
        <v>19</v>
      </c>
      <c r="E456" t="s">
        <v>106</v>
      </c>
      <c r="G456" s="3">
        <v>19.336</v>
      </c>
      <c r="I456" s="3">
        <v>57.784</v>
      </c>
      <c r="K456" s="13">
        <v>0</v>
      </c>
    </row>
    <row r="457" spans="1:11" ht="12.75">
      <c r="A457">
        <v>16085</v>
      </c>
      <c r="B457" t="s">
        <v>99</v>
      </c>
      <c r="C457" t="s">
        <v>21</v>
      </c>
      <c r="D457" t="s">
        <v>19</v>
      </c>
      <c r="E457" t="s">
        <v>106</v>
      </c>
      <c r="G457" s="3">
        <v>23.503</v>
      </c>
      <c r="I457" s="3">
        <v>57.23</v>
      </c>
      <c r="K457" s="13">
        <v>2.826722520168992</v>
      </c>
    </row>
    <row r="458" spans="1:11" ht="12.75">
      <c r="A458">
        <v>16086</v>
      </c>
      <c r="B458" t="s">
        <v>99</v>
      </c>
      <c r="C458" t="s">
        <v>21</v>
      </c>
      <c r="D458" t="s">
        <v>19</v>
      </c>
      <c r="E458" t="s">
        <v>106</v>
      </c>
      <c r="G458" s="3">
        <v>26.356</v>
      </c>
      <c r="I458" s="3">
        <v>61.088</v>
      </c>
      <c r="K458" s="13">
        <v>0</v>
      </c>
    </row>
    <row r="460" spans="1:11" ht="12.75">
      <c r="A460">
        <v>16087</v>
      </c>
      <c r="B460" t="s">
        <v>99</v>
      </c>
      <c r="C460" t="s">
        <v>21</v>
      </c>
      <c r="D460" t="s">
        <v>20</v>
      </c>
      <c r="E460" t="s">
        <v>107</v>
      </c>
      <c r="G460" s="3">
        <v>39.729</v>
      </c>
      <c r="I460" s="3">
        <v>67.441</v>
      </c>
      <c r="K460" s="13">
        <v>2.1172712956557644</v>
      </c>
    </row>
    <row r="461" spans="1:11" ht="12.75">
      <c r="A461">
        <v>16088</v>
      </c>
      <c r="B461" t="s">
        <v>99</v>
      </c>
      <c r="C461" t="s">
        <v>21</v>
      </c>
      <c r="D461" t="s">
        <v>20</v>
      </c>
      <c r="E461" t="s">
        <v>107</v>
      </c>
      <c r="G461" s="3">
        <v>60.791</v>
      </c>
      <c r="I461" s="3">
        <v>104.665</v>
      </c>
      <c r="K461" s="13">
        <v>2.6444385894678386</v>
      </c>
    </row>
    <row r="462" spans="1:11" ht="12.75">
      <c r="A462">
        <v>16089</v>
      </c>
      <c r="B462" t="s">
        <v>99</v>
      </c>
      <c r="C462" t="s">
        <v>21</v>
      </c>
      <c r="D462" t="s">
        <v>20</v>
      </c>
      <c r="E462" t="s">
        <v>107</v>
      </c>
      <c r="G462" s="3">
        <v>52.692</v>
      </c>
      <c r="I462" s="3">
        <v>107.925</v>
      </c>
      <c r="K462" s="13">
        <v>1.6127838567197355</v>
      </c>
    </row>
    <row r="463" spans="1:11" ht="12.75">
      <c r="A463">
        <v>16090</v>
      </c>
      <c r="B463" t="s">
        <v>99</v>
      </c>
      <c r="C463" t="s">
        <v>21</v>
      </c>
      <c r="D463" t="s">
        <v>20</v>
      </c>
      <c r="E463" t="s">
        <v>107</v>
      </c>
      <c r="G463" s="3">
        <v>43.21</v>
      </c>
      <c r="I463" s="3">
        <v>100.121</v>
      </c>
      <c r="K463" s="13">
        <v>2.725094521081469</v>
      </c>
    </row>
    <row r="464" spans="1:11" ht="12.75">
      <c r="A464">
        <v>16091</v>
      </c>
      <c r="B464" t="s">
        <v>99</v>
      </c>
      <c r="C464" t="s">
        <v>21</v>
      </c>
      <c r="D464" t="s">
        <v>20</v>
      </c>
      <c r="E464" t="s">
        <v>107</v>
      </c>
      <c r="G464" s="3">
        <v>48.24</v>
      </c>
      <c r="I464" s="3">
        <v>164.222</v>
      </c>
      <c r="K464" s="13">
        <v>4.278776457955645</v>
      </c>
    </row>
    <row r="465" spans="1:11" ht="12.75">
      <c r="A465">
        <v>16092</v>
      </c>
      <c r="B465" t="s">
        <v>99</v>
      </c>
      <c r="C465" t="s">
        <v>21</v>
      </c>
      <c r="D465" t="s">
        <v>20</v>
      </c>
      <c r="E465" t="s">
        <v>107</v>
      </c>
      <c r="G465" s="3">
        <v>51.941</v>
      </c>
      <c r="I465" s="3">
        <v>107.52</v>
      </c>
      <c r="K465" s="13">
        <v>2.3242824552976926</v>
      </c>
    </row>
    <row r="466" spans="1:11" ht="12.75">
      <c r="A466">
        <v>16093</v>
      </c>
      <c r="B466" t="s">
        <v>99</v>
      </c>
      <c r="C466" t="s">
        <v>21</v>
      </c>
      <c r="D466" t="s">
        <v>20</v>
      </c>
      <c r="E466" t="s">
        <v>107</v>
      </c>
      <c r="K466" s="13">
        <v>3.2555137128195333</v>
      </c>
    </row>
    <row r="468" spans="1:11" ht="12.75">
      <c r="A468">
        <v>16094</v>
      </c>
      <c r="B468" t="s">
        <v>99</v>
      </c>
      <c r="C468" t="s">
        <v>22</v>
      </c>
      <c r="D468" t="s">
        <v>73</v>
      </c>
      <c r="E468" t="s">
        <v>108</v>
      </c>
      <c r="G468" s="3">
        <v>37.026</v>
      </c>
      <c r="I468" s="3">
        <v>61.604</v>
      </c>
      <c r="K468" s="13">
        <v>0</v>
      </c>
    </row>
    <row r="469" spans="1:11" ht="12.75">
      <c r="A469">
        <v>16095</v>
      </c>
      <c r="B469" t="s">
        <v>99</v>
      </c>
      <c r="C469" t="s">
        <v>22</v>
      </c>
      <c r="D469" t="s">
        <v>73</v>
      </c>
      <c r="E469" t="s">
        <v>108</v>
      </c>
      <c r="G469" s="3">
        <v>24.922</v>
      </c>
      <c r="I469" s="3">
        <v>43.627</v>
      </c>
      <c r="K469" s="13">
        <v>0</v>
      </c>
    </row>
    <row r="471" spans="1:11" ht="12.75">
      <c r="A471">
        <v>16096</v>
      </c>
      <c r="B471" t="s">
        <v>99</v>
      </c>
      <c r="C471" t="s">
        <v>22</v>
      </c>
      <c r="D471" t="s">
        <v>18</v>
      </c>
      <c r="E471" t="s">
        <v>109</v>
      </c>
      <c r="G471" s="3">
        <v>35.252</v>
      </c>
      <c r="I471" s="3">
        <v>67.314</v>
      </c>
      <c r="K471" s="13">
        <v>2.399673721481038</v>
      </c>
    </row>
    <row r="472" spans="1:11" ht="12.75">
      <c r="A472">
        <v>16097</v>
      </c>
      <c r="B472" t="s">
        <v>99</v>
      </c>
      <c r="C472" t="s">
        <v>22</v>
      </c>
      <c r="D472" t="s">
        <v>18</v>
      </c>
      <c r="E472" t="s">
        <v>109</v>
      </c>
      <c r="G472" s="3">
        <v>42.203</v>
      </c>
      <c r="I472" s="3">
        <v>74.579</v>
      </c>
      <c r="K472" s="13">
        <v>2.7788744720027396</v>
      </c>
    </row>
    <row r="473" spans="1:11" ht="12.75">
      <c r="A473">
        <v>16098</v>
      </c>
      <c r="B473" t="s">
        <v>99</v>
      </c>
      <c r="C473" t="s">
        <v>22</v>
      </c>
      <c r="D473" t="s">
        <v>18</v>
      </c>
      <c r="E473" t="s">
        <v>109</v>
      </c>
      <c r="G473" s="3">
        <v>65.556</v>
      </c>
      <c r="I473" s="3">
        <v>86.697</v>
      </c>
      <c r="K473" s="13">
        <v>1.9590413923210936</v>
      </c>
    </row>
    <row r="474" spans="1:11" ht="12.75">
      <c r="A474">
        <v>16099</v>
      </c>
      <c r="B474" t="s">
        <v>99</v>
      </c>
      <c r="C474" t="s">
        <v>22</v>
      </c>
      <c r="D474" t="s">
        <v>18</v>
      </c>
      <c r="E474" t="s">
        <v>109</v>
      </c>
      <c r="G474" s="3">
        <v>55.962</v>
      </c>
      <c r="I474" s="3">
        <v>89.304</v>
      </c>
      <c r="K474" s="13">
        <v>2.5575072019056577</v>
      </c>
    </row>
    <row r="475" spans="1:11" ht="12.75">
      <c r="A475">
        <v>16100</v>
      </c>
      <c r="B475" t="s">
        <v>99</v>
      </c>
      <c r="C475" t="s">
        <v>22</v>
      </c>
      <c r="D475" t="s">
        <v>18</v>
      </c>
      <c r="E475" t="s">
        <v>109</v>
      </c>
      <c r="G475" s="3">
        <v>44.839</v>
      </c>
      <c r="I475" s="3">
        <v>87.741</v>
      </c>
      <c r="K475" s="13">
        <v>1.7853298350107671</v>
      </c>
    </row>
    <row r="476" spans="1:11" ht="12.75">
      <c r="A476">
        <v>16101</v>
      </c>
      <c r="B476" t="s">
        <v>99</v>
      </c>
      <c r="C476" t="s">
        <v>22</v>
      </c>
      <c r="D476" t="s">
        <v>18</v>
      </c>
      <c r="E476" t="s">
        <v>109</v>
      </c>
      <c r="G476" s="3">
        <v>35.748</v>
      </c>
      <c r="I476" s="3">
        <v>69.767</v>
      </c>
      <c r="K476" s="13">
        <v>3.278982116865443</v>
      </c>
    </row>
    <row r="477" spans="1:11" ht="12.75">
      <c r="A477">
        <v>16102</v>
      </c>
      <c r="B477" t="s">
        <v>99</v>
      </c>
      <c r="C477" t="s">
        <v>22</v>
      </c>
      <c r="D477" t="s">
        <v>18</v>
      </c>
      <c r="E477" t="s">
        <v>109</v>
      </c>
      <c r="G477" s="3">
        <v>38.304</v>
      </c>
      <c r="I477" s="3">
        <v>66.533</v>
      </c>
      <c r="K477" s="13">
        <v>2.6910814921229687</v>
      </c>
    </row>
    <row r="479" spans="1:11" ht="12.75">
      <c r="A479">
        <v>16103</v>
      </c>
      <c r="B479" t="s">
        <v>99</v>
      </c>
      <c r="C479" t="s">
        <v>22</v>
      </c>
      <c r="D479" t="s">
        <v>19</v>
      </c>
      <c r="E479" t="s">
        <v>110</v>
      </c>
      <c r="G479" s="3">
        <v>19.792</v>
      </c>
      <c r="I479" s="3">
        <v>69.764</v>
      </c>
      <c r="K479" s="13">
        <v>2.7715874808812555</v>
      </c>
    </row>
    <row r="480" spans="1:11" ht="12.75">
      <c r="A480">
        <v>16104</v>
      </c>
      <c r="B480" t="s">
        <v>99</v>
      </c>
      <c r="C480" t="s">
        <v>22</v>
      </c>
      <c r="D480" t="s">
        <v>19</v>
      </c>
      <c r="E480" t="s">
        <v>110</v>
      </c>
      <c r="G480" s="3">
        <v>37.278</v>
      </c>
      <c r="I480" s="3">
        <v>106.327</v>
      </c>
      <c r="K480" s="13">
        <v>3.5052856741441323</v>
      </c>
    </row>
    <row r="481" spans="1:11" ht="12.75">
      <c r="A481">
        <v>16105</v>
      </c>
      <c r="B481" t="s">
        <v>99</v>
      </c>
      <c r="C481" t="s">
        <v>22</v>
      </c>
      <c r="D481" t="s">
        <v>19</v>
      </c>
      <c r="E481" t="s">
        <v>110</v>
      </c>
      <c r="G481" s="3">
        <v>24.447</v>
      </c>
      <c r="I481" s="3">
        <v>60.539</v>
      </c>
      <c r="K481" s="13">
        <v>4.000043427276863</v>
      </c>
    </row>
    <row r="482" spans="1:11" ht="12.75">
      <c r="A482">
        <v>16106</v>
      </c>
      <c r="B482" t="s">
        <v>99</v>
      </c>
      <c r="C482" t="s">
        <v>22</v>
      </c>
      <c r="D482" t="s">
        <v>19</v>
      </c>
      <c r="E482" t="s">
        <v>110</v>
      </c>
      <c r="G482" s="3">
        <v>37.547</v>
      </c>
      <c r="I482" s="3">
        <v>85.373</v>
      </c>
      <c r="K482" s="13">
        <v>2.5921767573958667</v>
      </c>
    </row>
    <row r="483" spans="1:11" ht="12.75">
      <c r="A483">
        <v>16107</v>
      </c>
      <c r="B483" t="s">
        <v>99</v>
      </c>
      <c r="C483" t="s">
        <v>22</v>
      </c>
      <c r="D483" t="s">
        <v>19</v>
      </c>
      <c r="E483" t="s">
        <v>110</v>
      </c>
      <c r="G483" s="3">
        <v>29.519</v>
      </c>
      <c r="I483" s="3">
        <v>68.153</v>
      </c>
      <c r="K483" s="13">
        <v>3.278982116865443</v>
      </c>
    </row>
    <row r="484" spans="1:11" ht="12.75">
      <c r="A484">
        <v>16108</v>
      </c>
      <c r="B484" t="s">
        <v>99</v>
      </c>
      <c r="C484" t="s">
        <v>22</v>
      </c>
      <c r="D484" t="s">
        <v>19</v>
      </c>
      <c r="E484" t="s">
        <v>110</v>
      </c>
      <c r="G484" s="3">
        <v>23.503</v>
      </c>
      <c r="I484" s="3">
        <v>58.051</v>
      </c>
      <c r="K484" s="13">
        <v>3.5911759503117913</v>
      </c>
    </row>
    <row r="485" spans="1:11" ht="12.75">
      <c r="A485">
        <v>16109</v>
      </c>
      <c r="B485" t="s">
        <v>99</v>
      </c>
      <c r="C485" t="s">
        <v>22</v>
      </c>
      <c r="D485" t="s">
        <v>19</v>
      </c>
      <c r="E485" t="s">
        <v>110</v>
      </c>
      <c r="G485" s="3">
        <v>323.133</v>
      </c>
      <c r="I485" s="3">
        <v>2000</v>
      </c>
      <c r="J485" t="s">
        <v>120</v>
      </c>
      <c r="K485" s="13" t="e">
        <v>#DIV/0!</v>
      </c>
    </row>
    <row r="487" spans="1:11" ht="12.75">
      <c r="A487">
        <v>16110</v>
      </c>
      <c r="B487" t="s">
        <v>99</v>
      </c>
      <c r="C487" t="s">
        <v>22</v>
      </c>
      <c r="D487" t="s">
        <v>20</v>
      </c>
      <c r="E487" t="s">
        <v>111</v>
      </c>
      <c r="G487" s="3">
        <v>116.774</v>
      </c>
      <c r="I487" s="3">
        <v>527.519</v>
      </c>
      <c r="K487" s="13">
        <v>5.176094154342576</v>
      </c>
    </row>
    <row r="488" spans="1:11" ht="12.75">
      <c r="A488">
        <v>16111</v>
      </c>
      <c r="B488" t="s">
        <v>99</v>
      </c>
      <c r="C488" t="s">
        <v>22</v>
      </c>
      <c r="D488" t="s">
        <v>20</v>
      </c>
      <c r="E488" t="s">
        <v>111</v>
      </c>
      <c r="G488" s="3">
        <v>535.104</v>
      </c>
      <c r="I488" s="3">
        <v>2000</v>
      </c>
      <c r="J488" t="s">
        <v>120</v>
      </c>
      <c r="K488" s="13">
        <v>8.431363765767486</v>
      </c>
    </row>
    <row r="489" spans="1:11" ht="12.75">
      <c r="A489">
        <v>16112</v>
      </c>
      <c r="B489" t="s">
        <v>99</v>
      </c>
      <c r="C489" t="s">
        <v>22</v>
      </c>
      <c r="D489" t="s">
        <v>20</v>
      </c>
      <c r="E489" t="s">
        <v>111</v>
      </c>
      <c r="G489" s="3">
        <v>184.01</v>
      </c>
      <c r="I489" s="3">
        <v>2000</v>
      </c>
      <c r="J489" t="s">
        <v>120</v>
      </c>
      <c r="K489" s="13">
        <v>7.903089992420624</v>
      </c>
    </row>
    <row r="490" spans="1:11" ht="12.75">
      <c r="A490">
        <v>16113</v>
      </c>
      <c r="B490" t="s">
        <v>99</v>
      </c>
      <c r="C490" t="s">
        <v>22</v>
      </c>
      <c r="D490" t="s">
        <v>20</v>
      </c>
      <c r="E490" t="s">
        <v>111</v>
      </c>
      <c r="G490" s="3">
        <v>723.418</v>
      </c>
      <c r="I490" s="3">
        <v>2000</v>
      </c>
      <c r="J490" t="s">
        <v>120</v>
      </c>
      <c r="K490" s="13">
        <v>8.9242792865789</v>
      </c>
    </row>
    <row r="491" spans="1:11" ht="12.75">
      <c r="A491">
        <v>16114</v>
      </c>
      <c r="B491" t="s">
        <v>99</v>
      </c>
      <c r="C491" t="s">
        <v>22</v>
      </c>
      <c r="D491" t="s">
        <v>20</v>
      </c>
      <c r="E491" t="s">
        <v>111</v>
      </c>
      <c r="G491" s="3">
        <v>747.655</v>
      </c>
      <c r="I491" s="3">
        <v>2000</v>
      </c>
      <c r="J491" t="s">
        <v>120</v>
      </c>
      <c r="K491" s="13">
        <v>9.301029995881128</v>
      </c>
    </row>
    <row r="492" spans="1:11" ht="12.75">
      <c r="A492">
        <v>16115</v>
      </c>
      <c r="B492" t="s">
        <v>99</v>
      </c>
      <c r="C492" t="s">
        <v>22</v>
      </c>
      <c r="D492" t="s">
        <v>20</v>
      </c>
      <c r="E492" t="s">
        <v>111</v>
      </c>
      <c r="G492" s="3">
        <v>364.627</v>
      </c>
      <c r="I492" s="3">
        <v>2000</v>
      </c>
      <c r="J492" t="s">
        <v>120</v>
      </c>
      <c r="K492" s="13">
        <v>8.880813592852231</v>
      </c>
    </row>
    <row r="493" spans="1:11" ht="12.75">
      <c r="A493">
        <v>16116</v>
      </c>
      <c r="B493" t="s">
        <v>99</v>
      </c>
      <c r="C493" t="s">
        <v>22</v>
      </c>
      <c r="D493" t="s">
        <v>20</v>
      </c>
      <c r="E493" t="s">
        <v>111</v>
      </c>
      <c r="K493" s="13">
        <v>6.954242557694265</v>
      </c>
    </row>
    <row r="495" spans="1:11" ht="12.75">
      <c r="A495">
        <v>16182</v>
      </c>
      <c r="B495" t="s">
        <v>113</v>
      </c>
      <c r="C495" t="s">
        <v>114</v>
      </c>
      <c r="D495" t="s">
        <v>73</v>
      </c>
      <c r="G495" s="3">
        <v>57.631</v>
      </c>
      <c r="I495" s="3">
        <v>103.252</v>
      </c>
      <c r="K495" s="13">
        <v>0</v>
      </c>
    </row>
    <row r="496" spans="1:11" ht="12.75">
      <c r="A496">
        <v>16183</v>
      </c>
      <c r="B496" t="s">
        <v>113</v>
      </c>
      <c r="C496" t="s">
        <v>114</v>
      </c>
      <c r="D496" t="s">
        <v>73</v>
      </c>
      <c r="G496" s="3">
        <v>14.88</v>
      </c>
      <c r="I496" s="3">
        <v>68.153</v>
      </c>
      <c r="K496" s="13">
        <v>0</v>
      </c>
    </row>
    <row r="497" spans="1:11" ht="12.75">
      <c r="A497">
        <v>16184</v>
      </c>
      <c r="B497" t="s">
        <v>113</v>
      </c>
      <c r="C497" t="s">
        <v>114</v>
      </c>
      <c r="D497" t="s">
        <v>73</v>
      </c>
      <c r="G497" s="3">
        <v>32.478</v>
      </c>
      <c r="I497" s="3">
        <v>83.032</v>
      </c>
      <c r="K497" s="13">
        <v>0</v>
      </c>
    </row>
    <row r="499" spans="1:11" ht="12.75">
      <c r="A499">
        <v>16185</v>
      </c>
      <c r="B499" t="s">
        <v>113</v>
      </c>
      <c r="C499" t="s">
        <v>114</v>
      </c>
      <c r="D499" t="s">
        <v>18</v>
      </c>
      <c r="G499" s="3">
        <v>31.73</v>
      </c>
      <c r="I499" s="3">
        <v>7.925</v>
      </c>
      <c r="K499" s="13">
        <v>0</v>
      </c>
    </row>
    <row r="500" spans="1:11" ht="12.75">
      <c r="A500">
        <v>16186</v>
      </c>
      <c r="B500" t="s">
        <v>113</v>
      </c>
      <c r="C500" t="s">
        <v>114</v>
      </c>
      <c r="D500" t="s">
        <v>18</v>
      </c>
      <c r="G500" s="3">
        <v>13.154</v>
      </c>
      <c r="I500" s="3">
        <v>33.488</v>
      </c>
      <c r="K500" s="13">
        <v>1.3222192947339193</v>
      </c>
    </row>
    <row r="501" spans="1:11" ht="12.75">
      <c r="A501">
        <v>16187</v>
      </c>
      <c r="B501" t="s">
        <v>113</v>
      </c>
      <c r="C501" t="s">
        <v>114</v>
      </c>
      <c r="D501" t="s">
        <v>18</v>
      </c>
      <c r="G501" s="3">
        <v>18.881</v>
      </c>
      <c r="I501" s="3">
        <v>14.246</v>
      </c>
      <c r="K501" s="13">
        <v>1.0413926851582251</v>
      </c>
    </row>
    <row r="502" spans="1:11" ht="12.75">
      <c r="A502">
        <v>16188</v>
      </c>
      <c r="B502" t="s">
        <v>113</v>
      </c>
      <c r="C502" t="s">
        <v>114</v>
      </c>
      <c r="D502" t="s">
        <v>18</v>
      </c>
      <c r="G502" s="3">
        <v>18.881</v>
      </c>
      <c r="I502" s="3">
        <v>61.636</v>
      </c>
      <c r="K502" s="13">
        <v>0</v>
      </c>
    </row>
    <row r="503" spans="1:11" ht="12.75">
      <c r="A503">
        <v>16189</v>
      </c>
      <c r="B503" t="s">
        <v>113</v>
      </c>
      <c r="C503" t="s">
        <v>114</v>
      </c>
      <c r="D503" t="s">
        <v>18</v>
      </c>
      <c r="G503" s="3">
        <v>18.429</v>
      </c>
      <c r="I503" s="3">
        <v>57.784</v>
      </c>
      <c r="K503" s="13">
        <v>0</v>
      </c>
    </row>
    <row r="504" spans="1:11" ht="12.75">
      <c r="A504">
        <v>16190</v>
      </c>
      <c r="B504" t="s">
        <v>113</v>
      </c>
      <c r="C504" t="s">
        <v>114</v>
      </c>
      <c r="D504" t="s">
        <v>18</v>
      </c>
      <c r="G504" s="3">
        <v>16.447</v>
      </c>
      <c r="I504" s="3">
        <v>48.236</v>
      </c>
      <c r="K504" s="13">
        <v>0</v>
      </c>
    </row>
    <row r="505" spans="1:11" ht="12.75">
      <c r="A505">
        <v>16191</v>
      </c>
      <c r="B505" t="s">
        <v>113</v>
      </c>
      <c r="C505" t="s">
        <v>114</v>
      </c>
      <c r="D505" t="s">
        <v>18</v>
      </c>
      <c r="G505" s="3">
        <v>9.815</v>
      </c>
      <c r="I505" s="3">
        <v>50.511</v>
      </c>
      <c r="K505" s="13">
        <v>0</v>
      </c>
    </row>
    <row r="507" spans="1:11" ht="12.75">
      <c r="A507">
        <v>16192</v>
      </c>
      <c r="B507" t="s">
        <v>113</v>
      </c>
      <c r="C507" t="s">
        <v>114</v>
      </c>
      <c r="D507" t="s">
        <v>19</v>
      </c>
      <c r="G507" s="3">
        <v>30.247</v>
      </c>
      <c r="I507" s="3">
        <v>103.252</v>
      </c>
      <c r="K507" s="13">
        <v>1.4913616938342726</v>
      </c>
    </row>
    <row r="508" spans="1:11" ht="12.75">
      <c r="A508">
        <v>16193</v>
      </c>
      <c r="B508" t="s">
        <v>113</v>
      </c>
      <c r="C508" t="s">
        <v>114</v>
      </c>
      <c r="D508" t="s">
        <v>19</v>
      </c>
      <c r="G508" s="3">
        <v>23.033</v>
      </c>
      <c r="I508" s="3">
        <v>70.304</v>
      </c>
      <c r="K508" s="13">
        <v>0</v>
      </c>
    </row>
    <row r="509" spans="1:11" ht="12.75">
      <c r="A509">
        <v>16194</v>
      </c>
      <c r="B509" t="s">
        <v>113</v>
      </c>
      <c r="C509" t="s">
        <v>114</v>
      </c>
      <c r="D509" t="s">
        <v>19</v>
      </c>
      <c r="G509" s="3">
        <v>24.447</v>
      </c>
      <c r="I509" s="3">
        <v>83.557</v>
      </c>
      <c r="K509" s="13">
        <v>0</v>
      </c>
    </row>
    <row r="510" spans="1:11" ht="12.75">
      <c r="A510">
        <v>16195</v>
      </c>
      <c r="B510" t="s">
        <v>113</v>
      </c>
      <c r="C510" t="s">
        <v>114</v>
      </c>
      <c r="D510" t="s">
        <v>19</v>
      </c>
      <c r="G510" s="3">
        <v>28.776</v>
      </c>
      <c r="I510" s="3">
        <v>85.652</v>
      </c>
      <c r="K510" s="13">
        <v>2.0827853703164503</v>
      </c>
    </row>
    <row r="511" spans="1:11" ht="12.75">
      <c r="A511">
        <v>16196</v>
      </c>
      <c r="B511" t="s">
        <v>113</v>
      </c>
      <c r="C511" t="s">
        <v>114</v>
      </c>
      <c r="D511" t="s">
        <v>19</v>
      </c>
      <c r="G511" s="3">
        <v>21.17</v>
      </c>
      <c r="I511" s="3">
        <v>56.12</v>
      </c>
      <c r="K511" s="13">
        <v>1.0413926851582251</v>
      </c>
    </row>
    <row r="512" spans="1:11" ht="12.75">
      <c r="A512">
        <v>16197</v>
      </c>
      <c r="B512" t="s">
        <v>113</v>
      </c>
      <c r="C512" t="s">
        <v>114</v>
      </c>
      <c r="D512" t="s">
        <v>19</v>
      </c>
      <c r="G512" s="3">
        <v>266.681</v>
      </c>
      <c r="I512" s="3">
        <v>1280.31</v>
      </c>
      <c r="K512" s="13">
        <v>1.4913616938342726</v>
      </c>
    </row>
    <row r="513" spans="1:11" ht="12.75">
      <c r="A513">
        <v>16198</v>
      </c>
      <c r="B513" t="s">
        <v>113</v>
      </c>
      <c r="C513" t="s">
        <v>114</v>
      </c>
      <c r="D513" t="s">
        <v>19</v>
      </c>
      <c r="G513" s="3">
        <v>16.638</v>
      </c>
      <c r="I513" s="3">
        <v>43.627</v>
      </c>
      <c r="K513" s="13">
        <v>0</v>
      </c>
    </row>
    <row r="515" spans="1:11" ht="12.75">
      <c r="A515">
        <v>16199</v>
      </c>
      <c r="B515" t="s">
        <v>113</v>
      </c>
      <c r="C515" t="s">
        <v>114</v>
      </c>
      <c r="D515" t="s">
        <v>20</v>
      </c>
      <c r="G515" s="3">
        <v>279.956</v>
      </c>
      <c r="I515" s="3">
        <v>528.858</v>
      </c>
      <c r="K515" s="13">
        <v>4.1761202110560856</v>
      </c>
    </row>
    <row r="516" spans="1:11" ht="12.75">
      <c r="A516">
        <v>16200</v>
      </c>
      <c r="B516" t="s">
        <v>113</v>
      </c>
      <c r="C516" t="s">
        <v>114</v>
      </c>
      <c r="D516" t="s">
        <v>20</v>
      </c>
      <c r="G516" s="3">
        <v>596.506</v>
      </c>
      <c r="I516" s="3">
        <v>770.148</v>
      </c>
      <c r="K516" s="13">
        <v>4.6434625467031605</v>
      </c>
    </row>
    <row r="517" spans="1:11" ht="12.75">
      <c r="A517">
        <v>16201</v>
      </c>
      <c r="B517" t="s">
        <v>113</v>
      </c>
      <c r="C517" t="s">
        <v>114</v>
      </c>
      <c r="D517" t="s">
        <v>20</v>
      </c>
      <c r="G517" s="3">
        <v>834.75</v>
      </c>
      <c r="I517" s="3">
        <v>668.218</v>
      </c>
      <c r="K517" s="13">
        <v>3.699056854547668</v>
      </c>
    </row>
    <row r="518" spans="1:11" ht="12.75">
      <c r="A518">
        <v>16202</v>
      </c>
      <c r="B518" t="s">
        <v>113</v>
      </c>
      <c r="C518" t="s">
        <v>114</v>
      </c>
      <c r="D518" t="s">
        <v>20</v>
      </c>
      <c r="G518" s="3">
        <v>588.743</v>
      </c>
      <c r="I518" s="3">
        <v>853.512</v>
      </c>
      <c r="K518" s="13">
        <v>4.230474467361159</v>
      </c>
    </row>
    <row r="519" spans="1:11" ht="12.75">
      <c r="A519">
        <v>16203</v>
      </c>
      <c r="B519" t="s">
        <v>113</v>
      </c>
      <c r="C519" t="s">
        <v>114</v>
      </c>
      <c r="D519" t="s">
        <v>20</v>
      </c>
      <c r="E519" s="5"/>
      <c r="G519" s="3">
        <v>1435.86</v>
      </c>
      <c r="I519" s="3">
        <v>1019.77</v>
      </c>
      <c r="K519" s="13">
        <v>4.505163549810412</v>
      </c>
    </row>
    <row r="520" spans="1:11" ht="12.75">
      <c r="A520">
        <v>16204</v>
      </c>
      <c r="B520" t="s">
        <v>113</v>
      </c>
      <c r="C520" t="s">
        <v>114</v>
      </c>
      <c r="D520" t="s">
        <v>20</v>
      </c>
      <c r="G520" s="3">
        <v>1419.07</v>
      </c>
      <c r="I520" s="3">
        <v>1090.64</v>
      </c>
      <c r="K520" s="13">
        <v>4.46241297331255</v>
      </c>
    </row>
    <row r="521" spans="1:11" ht="12.75">
      <c r="A521">
        <v>16205</v>
      </c>
      <c r="B521" t="s">
        <v>113</v>
      </c>
      <c r="C521" t="s">
        <v>114</v>
      </c>
      <c r="D521" t="s">
        <v>20</v>
      </c>
      <c r="G521" s="3">
        <v>833.36</v>
      </c>
      <c r="I521" s="3">
        <v>722.247</v>
      </c>
      <c r="K521" s="13">
        <v>3.477265995424853</v>
      </c>
    </row>
    <row r="523" spans="1:11" ht="12.75">
      <c r="A523">
        <v>16206</v>
      </c>
      <c r="B523" t="s">
        <v>113</v>
      </c>
      <c r="C523" t="s">
        <v>21</v>
      </c>
      <c r="D523" t="s">
        <v>73</v>
      </c>
      <c r="G523" s="3">
        <v>21.197</v>
      </c>
      <c r="I523" s="3">
        <v>22.632</v>
      </c>
      <c r="K523" s="13">
        <v>0</v>
      </c>
    </row>
    <row r="524" spans="1:11" ht="12.75">
      <c r="A524">
        <v>16207</v>
      </c>
      <c r="B524" t="s">
        <v>113</v>
      </c>
      <c r="C524" t="s">
        <v>21</v>
      </c>
      <c r="D524" t="s">
        <v>73</v>
      </c>
      <c r="G524" s="3">
        <v>28.088</v>
      </c>
      <c r="I524" s="3">
        <v>35.4</v>
      </c>
      <c r="K524" s="13">
        <v>0</v>
      </c>
    </row>
    <row r="526" spans="1:11" ht="12.75">
      <c r="A526">
        <v>16208</v>
      </c>
      <c r="B526" t="s">
        <v>113</v>
      </c>
      <c r="C526" t="s">
        <v>21</v>
      </c>
      <c r="D526" t="s">
        <v>18</v>
      </c>
      <c r="G526" s="3">
        <v>31.71</v>
      </c>
      <c r="I526" s="3">
        <v>73.284</v>
      </c>
      <c r="K526" s="13">
        <v>0</v>
      </c>
    </row>
    <row r="527" spans="1:11" ht="12.75">
      <c r="A527">
        <v>16209</v>
      </c>
      <c r="B527" t="s">
        <v>113</v>
      </c>
      <c r="C527" t="s">
        <v>21</v>
      </c>
      <c r="D527" t="s">
        <v>18</v>
      </c>
      <c r="G527" s="3">
        <v>28.771</v>
      </c>
      <c r="I527" s="3">
        <v>49.178</v>
      </c>
      <c r="K527" s="13">
        <v>0</v>
      </c>
    </row>
    <row r="528" spans="1:11" ht="12.75">
      <c r="A528">
        <v>16210</v>
      </c>
      <c r="B528" t="s">
        <v>113</v>
      </c>
      <c r="C528" t="s">
        <v>21</v>
      </c>
      <c r="D528" t="s">
        <v>18</v>
      </c>
      <c r="G528" s="3">
        <v>32.93</v>
      </c>
      <c r="I528" s="3">
        <v>50.863</v>
      </c>
      <c r="K528" s="13">
        <v>0</v>
      </c>
    </row>
    <row r="529" spans="1:11" ht="12.75">
      <c r="A529">
        <v>16211</v>
      </c>
      <c r="B529" t="s">
        <v>113</v>
      </c>
      <c r="C529" t="s">
        <v>21</v>
      </c>
      <c r="D529" t="s">
        <v>18</v>
      </c>
      <c r="G529" s="3">
        <v>28.602</v>
      </c>
      <c r="I529" s="3">
        <v>52.759</v>
      </c>
      <c r="K529" s="13">
        <v>0</v>
      </c>
    </row>
    <row r="530" spans="1:11" ht="12.75">
      <c r="A530">
        <v>16212</v>
      </c>
      <c r="B530" t="s">
        <v>113</v>
      </c>
      <c r="C530" t="s">
        <v>21</v>
      </c>
      <c r="D530" t="s">
        <v>18</v>
      </c>
      <c r="G530" s="3">
        <v>36.632</v>
      </c>
      <c r="I530" s="3">
        <v>70.718</v>
      </c>
      <c r="K530" s="13">
        <v>2.6242820958356683</v>
      </c>
    </row>
    <row r="531" spans="1:11" ht="12.75">
      <c r="A531">
        <v>16213</v>
      </c>
      <c r="B531" t="s">
        <v>113</v>
      </c>
      <c r="C531" t="s">
        <v>21</v>
      </c>
      <c r="D531" t="s">
        <v>18</v>
      </c>
      <c r="G531" s="3">
        <v>28.943</v>
      </c>
      <c r="I531" s="3">
        <v>41.279</v>
      </c>
      <c r="K531" s="13">
        <v>0</v>
      </c>
    </row>
    <row r="532" spans="1:11" ht="12.75">
      <c r="A532">
        <v>16214</v>
      </c>
      <c r="B532" t="s">
        <v>113</v>
      </c>
      <c r="C532" t="s">
        <v>21</v>
      </c>
      <c r="D532" t="s">
        <v>18</v>
      </c>
      <c r="G532" s="3">
        <v>33.82</v>
      </c>
      <c r="I532" s="3">
        <v>46.676</v>
      </c>
      <c r="K532" s="13">
        <v>0</v>
      </c>
    </row>
    <row r="534" spans="1:11" ht="12.75">
      <c r="A534">
        <v>16215</v>
      </c>
      <c r="B534" t="s">
        <v>113</v>
      </c>
      <c r="C534" t="s">
        <v>21</v>
      </c>
      <c r="D534" t="s">
        <v>19</v>
      </c>
      <c r="G534" s="3">
        <v>25.372</v>
      </c>
      <c r="I534" s="3">
        <v>53.02</v>
      </c>
      <c r="K534" s="13">
        <v>3.3012470886362113</v>
      </c>
    </row>
    <row r="535" spans="1:11" ht="12.75">
      <c r="A535">
        <v>16216</v>
      </c>
      <c r="B535" t="s">
        <v>113</v>
      </c>
      <c r="C535" t="s">
        <v>21</v>
      </c>
      <c r="D535" t="s">
        <v>19</v>
      </c>
      <c r="G535" s="3">
        <v>30.176</v>
      </c>
      <c r="I535" s="3">
        <v>44.364</v>
      </c>
      <c r="K535" s="13">
        <v>2.1789769472931693</v>
      </c>
    </row>
    <row r="536" spans="1:11" ht="12.75">
      <c r="A536">
        <v>16217</v>
      </c>
      <c r="B536" t="s">
        <v>113</v>
      </c>
      <c r="C536" t="s">
        <v>21</v>
      </c>
      <c r="D536" t="s">
        <v>19</v>
      </c>
      <c r="G536" s="3">
        <v>32.24</v>
      </c>
      <c r="I536" s="3">
        <v>62.295</v>
      </c>
      <c r="K536" s="13">
        <v>4.25529663190434</v>
      </c>
    </row>
    <row r="537" spans="1:11" ht="12.75">
      <c r="A537">
        <v>16218</v>
      </c>
      <c r="B537" t="s">
        <v>113</v>
      </c>
      <c r="C537" t="s">
        <v>21</v>
      </c>
      <c r="D537" t="s">
        <v>19</v>
      </c>
      <c r="G537" s="3">
        <v>36.822</v>
      </c>
      <c r="I537" s="3">
        <v>70.723</v>
      </c>
      <c r="K537" s="13">
        <v>3.477265995424853</v>
      </c>
    </row>
    <row r="538" spans="1:11" ht="12.75">
      <c r="A538">
        <v>16219</v>
      </c>
      <c r="B538" t="s">
        <v>113</v>
      </c>
      <c r="C538" t="s">
        <v>21</v>
      </c>
      <c r="D538" t="s">
        <v>19</v>
      </c>
      <c r="G538" s="3">
        <v>29.462</v>
      </c>
      <c r="I538" s="3">
        <v>50.854</v>
      </c>
      <c r="K538" s="13">
        <v>4.3222399749311515</v>
      </c>
    </row>
    <row r="539" spans="1:11" ht="12.75">
      <c r="A539">
        <v>16220</v>
      </c>
      <c r="B539" t="s">
        <v>113</v>
      </c>
      <c r="C539" t="s">
        <v>21</v>
      </c>
      <c r="D539" t="s">
        <v>19</v>
      </c>
      <c r="G539" s="3">
        <v>55.796</v>
      </c>
      <c r="I539" s="3">
        <v>220.02</v>
      </c>
      <c r="K539" s="13">
        <v>0</v>
      </c>
    </row>
    <row r="540" spans="1:11" ht="12.75">
      <c r="A540">
        <v>16221</v>
      </c>
      <c r="B540" t="s">
        <v>113</v>
      </c>
      <c r="C540" t="s">
        <v>21</v>
      </c>
      <c r="D540" t="s">
        <v>19</v>
      </c>
      <c r="G540" s="3">
        <v>30.84</v>
      </c>
      <c r="I540" s="3">
        <v>55.936</v>
      </c>
      <c r="K540" s="13">
        <v>2.8639173769578603</v>
      </c>
    </row>
    <row r="542" spans="1:11" ht="12.75">
      <c r="A542">
        <v>16222</v>
      </c>
      <c r="B542" t="s">
        <v>113</v>
      </c>
      <c r="C542" t="s">
        <v>21</v>
      </c>
      <c r="D542" t="s">
        <v>20</v>
      </c>
      <c r="G542" s="3">
        <v>35.675</v>
      </c>
      <c r="I542" s="3">
        <v>91.222</v>
      </c>
      <c r="K542" s="13">
        <v>4.602070848554296</v>
      </c>
    </row>
    <row r="543" spans="1:11" ht="12.75">
      <c r="A543">
        <v>16223</v>
      </c>
      <c r="B543" t="s">
        <v>113</v>
      </c>
      <c r="C543" t="s">
        <v>21</v>
      </c>
      <c r="D543" t="s">
        <v>20</v>
      </c>
      <c r="G543" s="3">
        <v>34.027</v>
      </c>
      <c r="I543" s="3">
        <v>98.03</v>
      </c>
      <c r="K543" s="13">
        <v>5.033427776713536</v>
      </c>
    </row>
    <row r="544" spans="1:11" ht="12.75">
      <c r="A544">
        <v>16224</v>
      </c>
      <c r="B544" t="s">
        <v>113</v>
      </c>
      <c r="C544" t="s">
        <v>21</v>
      </c>
      <c r="D544" t="s">
        <v>20</v>
      </c>
      <c r="G544" s="3">
        <v>29.543</v>
      </c>
      <c r="I544" s="3">
        <v>99.704</v>
      </c>
      <c r="K544" s="13">
        <v>4.806186759782153</v>
      </c>
    </row>
    <row r="545" spans="1:11" ht="12.75">
      <c r="A545">
        <v>16225</v>
      </c>
      <c r="B545" t="s">
        <v>113</v>
      </c>
      <c r="C545" t="s">
        <v>21</v>
      </c>
      <c r="D545" t="s">
        <v>20</v>
      </c>
      <c r="G545" s="3">
        <v>26.765</v>
      </c>
      <c r="I545" s="3">
        <v>84.209</v>
      </c>
      <c r="K545" s="13">
        <v>4.924284456203511</v>
      </c>
    </row>
    <row r="546" spans="1:11" ht="12.75">
      <c r="A546">
        <v>16226</v>
      </c>
      <c r="B546" t="s">
        <v>113</v>
      </c>
      <c r="C546" t="s">
        <v>21</v>
      </c>
      <c r="D546" t="s">
        <v>20</v>
      </c>
      <c r="G546" s="3">
        <v>36.008</v>
      </c>
      <c r="I546" s="3">
        <v>97.61</v>
      </c>
      <c r="K546" s="13">
        <v>4.863328809319186</v>
      </c>
    </row>
    <row r="547" spans="1:11" ht="12.75">
      <c r="A547">
        <v>16227</v>
      </c>
      <c r="B547" t="s">
        <v>113</v>
      </c>
      <c r="C547" t="s">
        <v>21</v>
      </c>
      <c r="D547" t="s">
        <v>20</v>
      </c>
      <c r="G547" s="3">
        <v>35.013</v>
      </c>
      <c r="I547" s="3">
        <v>74.621</v>
      </c>
      <c r="K547" s="13">
        <v>4.662767272763343</v>
      </c>
    </row>
    <row r="548" spans="1:11" ht="12.75">
      <c r="A548">
        <v>16228</v>
      </c>
      <c r="B548" t="s">
        <v>113</v>
      </c>
      <c r="C548" t="s">
        <v>21</v>
      </c>
      <c r="D548" t="s">
        <v>20</v>
      </c>
      <c r="G548" s="3">
        <v>30.172</v>
      </c>
      <c r="I548" s="3">
        <v>79.703</v>
      </c>
      <c r="K548" s="13">
        <v>4.806186759782153</v>
      </c>
    </row>
    <row r="550" spans="1:11" ht="12.75">
      <c r="A550">
        <v>16229</v>
      </c>
      <c r="B550" t="s">
        <v>113</v>
      </c>
      <c r="C550" t="s">
        <v>22</v>
      </c>
      <c r="D550" t="s">
        <v>73</v>
      </c>
      <c r="G550" s="3">
        <v>21.363</v>
      </c>
      <c r="I550" s="3">
        <v>30.269</v>
      </c>
      <c r="K550" s="13">
        <v>0</v>
      </c>
    </row>
    <row r="551" spans="1:11" ht="12.75">
      <c r="A551">
        <v>16230</v>
      </c>
      <c r="B551" t="s">
        <v>113</v>
      </c>
      <c r="C551" t="s">
        <v>22</v>
      </c>
      <c r="D551" t="s">
        <v>73</v>
      </c>
      <c r="G551" s="3">
        <v>19.888</v>
      </c>
      <c r="I551" s="3">
        <v>23.425</v>
      </c>
      <c r="K551" s="13">
        <v>0</v>
      </c>
    </row>
    <row r="553" spans="1:11" ht="12.75">
      <c r="A553">
        <v>16231</v>
      </c>
      <c r="B553" t="s">
        <v>113</v>
      </c>
      <c r="C553" t="s">
        <v>22</v>
      </c>
      <c r="D553" t="s">
        <v>18</v>
      </c>
      <c r="G553" s="3">
        <v>30.667</v>
      </c>
      <c r="I553" s="3">
        <v>44.072</v>
      </c>
      <c r="K553" s="13">
        <v>2.0043213737826426</v>
      </c>
    </row>
    <row r="554" spans="1:11" ht="12.75">
      <c r="A554">
        <v>16232</v>
      </c>
      <c r="B554" t="s">
        <v>113</v>
      </c>
      <c r="C554" t="s">
        <v>22</v>
      </c>
      <c r="D554" t="s">
        <v>18</v>
      </c>
      <c r="G554" s="3">
        <v>28.773</v>
      </c>
      <c r="I554" s="3">
        <v>68.366</v>
      </c>
      <c r="K554" s="13">
        <v>0</v>
      </c>
    </row>
    <row r="555" spans="1:11" ht="12.75">
      <c r="A555">
        <v>16233</v>
      </c>
      <c r="B555" t="s">
        <v>113</v>
      </c>
      <c r="C555" t="s">
        <v>22</v>
      </c>
      <c r="D555" t="s">
        <v>18</v>
      </c>
      <c r="G555" s="3">
        <v>29.63</v>
      </c>
      <c r="I555" s="3">
        <v>49.209</v>
      </c>
      <c r="K555" s="13">
        <v>0</v>
      </c>
    </row>
    <row r="556" spans="1:11" ht="12.75">
      <c r="A556">
        <v>16234</v>
      </c>
      <c r="B556" t="s">
        <v>113</v>
      </c>
      <c r="C556" t="s">
        <v>22</v>
      </c>
      <c r="D556" t="s">
        <v>18</v>
      </c>
      <c r="G556" s="3">
        <v>76.033</v>
      </c>
      <c r="I556" s="3">
        <v>114.058</v>
      </c>
      <c r="K556" s="13">
        <v>0</v>
      </c>
    </row>
    <row r="557" spans="1:11" ht="12.75">
      <c r="A557">
        <v>16235</v>
      </c>
      <c r="B557" t="s">
        <v>113</v>
      </c>
      <c r="C557" t="s">
        <v>22</v>
      </c>
      <c r="D557" t="s">
        <v>18</v>
      </c>
      <c r="G557" s="3">
        <v>38.957</v>
      </c>
      <c r="I557" s="3">
        <v>57.749</v>
      </c>
      <c r="K557" s="13">
        <v>0</v>
      </c>
    </row>
    <row r="558" spans="1:11" ht="12.75">
      <c r="A558">
        <v>16236</v>
      </c>
      <c r="B558" t="s">
        <v>113</v>
      </c>
      <c r="C558" t="s">
        <v>22</v>
      </c>
      <c r="D558" t="s">
        <v>18</v>
      </c>
      <c r="G558" s="3">
        <v>50.69</v>
      </c>
      <c r="I558" s="3">
        <v>91.085</v>
      </c>
      <c r="K558" s="13">
        <v>2.5327543789924976</v>
      </c>
    </row>
    <row r="559" spans="1:11" ht="12.75">
      <c r="A559">
        <v>16237</v>
      </c>
      <c r="B559" t="s">
        <v>113</v>
      </c>
      <c r="C559" t="s">
        <v>22</v>
      </c>
      <c r="D559" t="s">
        <v>18</v>
      </c>
      <c r="G559" s="3">
        <v>44.211</v>
      </c>
      <c r="I559" s="3">
        <v>82.277</v>
      </c>
      <c r="K559" s="13">
        <v>0</v>
      </c>
    </row>
    <row r="561" spans="1:11" ht="12.75">
      <c r="A561">
        <v>16238</v>
      </c>
      <c r="B561" t="s">
        <v>113</v>
      </c>
      <c r="C561" t="s">
        <v>22</v>
      </c>
      <c r="D561" t="s">
        <v>19</v>
      </c>
      <c r="G561" s="3">
        <v>41.661</v>
      </c>
      <c r="I561" s="3">
        <v>115.598</v>
      </c>
      <c r="K561" s="13">
        <v>5.2552749178437255</v>
      </c>
    </row>
    <row r="562" spans="1:11" ht="12.75">
      <c r="A562">
        <v>16239</v>
      </c>
      <c r="B562" t="s">
        <v>113</v>
      </c>
      <c r="C562" t="s">
        <v>22</v>
      </c>
      <c r="D562" t="s">
        <v>19</v>
      </c>
      <c r="G562" s="3">
        <v>55.603</v>
      </c>
      <c r="I562" s="3">
        <v>86.401</v>
      </c>
      <c r="K562" s="13">
        <v>0</v>
      </c>
    </row>
    <row r="563" spans="1:11" ht="12.75">
      <c r="A563">
        <v>16240</v>
      </c>
      <c r="B563" t="s">
        <v>113</v>
      </c>
      <c r="C563" t="s">
        <v>22</v>
      </c>
      <c r="D563" t="s">
        <v>19</v>
      </c>
      <c r="G563" s="3">
        <v>40.215</v>
      </c>
      <c r="I563" s="3">
        <v>72.816</v>
      </c>
      <c r="K563" s="13">
        <v>0</v>
      </c>
    </row>
    <row r="564" spans="1:11" ht="12.75">
      <c r="A564">
        <v>16241</v>
      </c>
      <c r="B564" t="s">
        <v>113</v>
      </c>
      <c r="C564" t="s">
        <v>22</v>
      </c>
      <c r="D564" t="s">
        <v>19</v>
      </c>
      <c r="G564" s="3">
        <v>65.464</v>
      </c>
      <c r="I564" s="3">
        <v>94.639</v>
      </c>
      <c r="K564" s="13">
        <v>0</v>
      </c>
    </row>
    <row r="565" spans="1:11" ht="12.75">
      <c r="A565">
        <v>16242</v>
      </c>
      <c r="B565" t="s">
        <v>113</v>
      </c>
      <c r="C565" t="s">
        <v>22</v>
      </c>
      <c r="D565" t="s">
        <v>19</v>
      </c>
      <c r="G565" s="3">
        <v>71.007</v>
      </c>
      <c r="I565" s="3">
        <v>104.011</v>
      </c>
      <c r="K565" s="13">
        <v>0</v>
      </c>
    </row>
    <row r="566" spans="1:11" ht="12.75">
      <c r="A566">
        <v>16243</v>
      </c>
      <c r="B566" t="s">
        <v>113</v>
      </c>
      <c r="C566" t="s">
        <v>22</v>
      </c>
      <c r="D566" t="s">
        <v>19</v>
      </c>
      <c r="G566" s="3">
        <v>30.493</v>
      </c>
      <c r="I566" s="3">
        <v>55.936</v>
      </c>
      <c r="K566" s="13">
        <v>2.3636119798921444</v>
      </c>
    </row>
    <row r="567" spans="1:11" ht="12.75">
      <c r="A567">
        <v>16244</v>
      </c>
      <c r="B567" t="s">
        <v>113</v>
      </c>
      <c r="C567" t="s">
        <v>22</v>
      </c>
      <c r="D567" t="s">
        <v>19</v>
      </c>
      <c r="G567" s="3">
        <v>88.593</v>
      </c>
      <c r="I567" s="3">
        <v>2000</v>
      </c>
      <c r="J567" t="s">
        <v>120</v>
      </c>
      <c r="K567" s="13">
        <v>8.653212514740442</v>
      </c>
    </row>
    <row r="569" spans="1:11" ht="12.75">
      <c r="A569">
        <v>16245</v>
      </c>
      <c r="B569" t="s">
        <v>113</v>
      </c>
      <c r="C569" t="s">
        <v>22</v>
      </c>
      <c r="D569" t="s">
        <v>20</v>
      </c>
      <c r="G569" s="3">
        <v>70.932</v>
      </c>
      <c r="I569" s="3">
        <v>1431.99</v>
      </c>
      <c r="K569" s="13">
        <v>7.361727854899962</v>
      </c>
    </row>
    <row r="570" spans="1:11" ht="12.75">
      <c r="A570">
        <v>16246</v>
      </c>
      <c r="B570" t="s">
        <v>113</v>
      </c>
      <c r="C570" t="s">
        <v>22</v>
      </c>
      <c r="D570" t="s">
        <v>20</v>
      </c>
      <c r="G570" s="3">
        <v>80.298</v>
      </c>
      <c r="I570" s="3">
        <v>141.58</v>
      </c>
      <c r="K570" s="13">
        <v>5.176094154342576</v>
      </c>
    </row>
    <row r="571" spans="1:11" ht="12.75">
      <c r="A571">
        <v>16247</v>
      </c>
      <c r="B571" t="s">
        <v>113</v>
      </c>
      <c r="C571" t="s">
        <v>22</v>
      </c>
      <c r="D571" t="s">
        <v>20</v>
      </c>
      <c r="G571" s="3">
        <v>44.629</v>
      </c>
      <c r="I571" s="3">
        <v>146.767</v>
      </c>
      <c r="K571" s="13">
        <v>5.113946693020772</v>
      </c>
    </row>
    <row r="572" spans="1:11" ht="12.75">
      <c r="A572">
        <v>16248</v>
      </c>
      <c r="B572" t="s">
        <v>113</v>
      </c>
      <c r="C572" t="s">
        <v>22</v>
      </c>
      <c r="D572" t="s">
        <v>20</v>
      </c>
      <c r="G572" s="3">
        <v>269.085</v>
      </c>
      <c r="I572" s="3">
        <v>2000</v>
      </c>
      <c r="J572" t="s">
        <v>120</v>
      </c>
      <c r="K572" s="13">
        <v>8.44715803289327</v>
      </c>
    </row>
    <row r="573" spans="1:11" ht="12.75">
      <c r="A573">
        <v>16249</v>
      </c>
      <c r="B573" t="s">
        <v>113</v>
      </c>
      <c r="C573" t="s">
        <v>22</v>
      </c>
      <c r="D573" t="s">
        <v>20</v>
      </c>
      <c r="G573" s="3">
        <v>278.494</v>
      </c>
      <c r="I573" s="3">
        <v>2000</v>
      </c>
      <c r="J573" t="s">
        <v>120</v>
      </c>
      <c r="K573" s="13">
        <v>8.518513941193932</v>
      </c>
    </row>
    <row r="574" spans="1:11" ht="12.75">
      <c r="A574">
        <v>16250</v>
      </c>
      <c r="B574" t="s">
        <v>113</v>
      </c>
      <c r="C574" t="s">
        <v>22</v>
      </c>
      <c r="D574" t="s">
        <v>20</v>
      </c>
      <c r="G574" s="3">
        <v>469.93</v>
      </c>
      <c r="I574" s="3">
        <v>2000</v>
      </c>
      <c r="J574" t="s">
        <v>120</v>
      </c>
      <c r="K574" s="13">
        <v>8.64345267747322</v>
      </c>
    </row>
    <row r="575" spans="1:11" ht="12.75">
      <c r="A575">
        <v>16251</v>
      </c>
      <c r="B575" t="s">
        <v>113</v>
      </c>
      <c r="C575" t="s">
        <v>22</v>
      </c>
      <c r="D575" t="s">
        <v>20</v>
      </c>
      <c r="G575" s="3">
        <v>59.218</v>
      </c>
      <c r="I575" s="3">
        <v>95.923</v>
      </c>
      <c r="K575" s="13">
        <v>4.579795025268589</v>
      </c>
    </row>
    <row r="577" spans="1:11" ht="12.75">
      <c r="A577">
        <v>16297</v>
      </c>
      <c r="B577" t="s">
        <v>115</v>
      </c>
      <c r="C577" t="s">
        <v>15</v>
      </c>
      <c r="D577" t="s">
        <v>73</v>
      </c>
      <c r="G577" s="3">
        <v>45.31</v>
      </c>
      <c r="I577" s="3">
        <v>74.425</v>
      </c>
      <c r="K577" s="13">
        <v>0</v>
      </c>
    </row>
    <row r="578" spans="1:11" ht="12.75">
      <c r="A578">
        <v>16298</v>
      </c>
      <c r="B578" t="s">
        <v>115</v>
      </c>
      <c r="C578" t="s">
        <v>15</v>
      </c>
      <c r="D578" t="s">
        <v>73</v>
      </c>
      <c r="G578" s="3">
        <v>38.955</v>
      </c>
      <c r="I578" s="3">
        <v>81.835</v>
      </c>
      <c r="K578" s="13">
        <v>0</v>
      </c>
    </row>
    <row r="579" spans="1:11" ht="12.75">
      <c r="A579">
        <v>16299</v>
      </c>
      <c r="B579" t="s">
        <v>115</v>
      </c>
      <c r="C579" t="s">
        <v>15</v>
      </c>
      <c r="D579" t="s">
        <v>73</v>
      </c>
      <c r="G579" s="3">
        <v>39.492</v>
      </c>
      <c r="I579" s="3">
        <v>68.606</v>
      </c>
      <c r="K579" s="13">
        <v>0</v>
      </c>
    </row>
    <row r="581" spans="1:11" ht="12.75">
      <c r="A581">
        <v>16300</v>
      </c>
      <c r="B581" t="s">
        <v>115</v>
      </c>
      <c r="C581" t="s">
        <v>15</v>
      </c>
      <c r="D581" t="s">
        <v>18</v>
      </c>
      <c r="G581" s="3">
        <v>81.54</v>
      </c>
      <c r="I581" s="3">
        <v>103.403</v>
      </c>
      <c r="K581" s="13">
        <v>1.0413926851582251</v>
      </c>
    </row>
    <row r="582" spans="1:11" ht="12.75">
      <c r="A582">
        <v>16301</v>
      </c>
      <c r="B582" t="s">
        <v>115</v>
      </c>
      <c r="C582" t="s">
        <v>15</v>
      </c>
      <c r="D582" t="s">
        <v>18</v>
      </c>
      <c r="G582" s="3">
        <v>56.175</v>
      </c>
      <c r="I582" s="3">
        <v>80.717</v>
      </c>
      <c r="K582" s="13">
        <v>0</v>
      </c>
    </row>
    <row r="583" spans="1:11" ht="12.75">
      <c r="A583">
        <v>16302</v>
      </c>
      <c r="B583" t="s">
        <v>115</v>
      </c>
      <c r="C583" t="s">
        <v>15</v>
      </c>
      <c r="D583" t="s">
        <v>18</v>
      </c>
      <c r="G583" s="3">
        <v>39.852</v>
      </c>
      <c r="I583" s="3">
        <v>56.959</v>
      </c>
      <c r="K583" s="13">
        <v>0</v>
      </c>
    </row>
    <row r="584" spans="1:11" ht="12.75">
      <c r="A584">
        <v>16303</v>
      </c>
      <c r="B584" t="s">
        <v>115</v>
      </c>
      <c r="C584" t="s">
        <v>15</v>
      </c>
      <c r="D584" t="s">
        <v>18</v>
      </c>
      <c r="G584" s="3">
        <v>46.428</v>
      </c>
      <c r="I584" s="3">
        <v>67.386</v>
      </c>
      <c r="K584" s="13">
        <v>1.0413926851582251</v>
      </c>
    </row>
    <row r="585" spans="1:11" ht="12.75">
      <c r="A585">
        <v>16304</v>
      </c>
      <c r="B585" t="s">
        <v>115</v>
      </c>
      <c r="C585" t="s">
        <v>15</v>
      </c>
      <c r="D585" t="s">
        <v>18</v>
      </c>
      <c r="G585" s="3">
        <v>23.538</v>
      </c>
      <c r="I585" s="3">
        <v>45.657</v>
      </c>
      <c r="K585" s="13">
        <v>1.0413926851582251</v>
      </c>
    </row>
    <row r="586" spans="1:11" ht="12.75">
      <c r="A586">
        <v>16305</v>
      </c>
      <c r="B586" t="s">
        <v>115</v>
      </c>
      <c r="C586" t="s">
        <v>15</v>
      </c>
      <c r="D586" t="s">
        <v>18</v>
      </c>
      <c r="G586" s="3">
        <v>55.996</v>
      </c>
      <c r="I586" s="3">
        <v>75.794</v>
      </c>
      <c r="K586" s="13">
        <v>0</v>
      </c>
    </row>
    <row r="587" spans="1:11" ht="12.75">
      <c r="A587">
        <v>16306</v>
      </c>
      <c r="B587" t="s">
        <v>115</v>
      </c>
      <c r="C587" t="s">
        <v>15</v>
      </c>
      <c r="D587" t="s">
        <v>18</v>
      </c>
      <c r="G587" s="3">
        <v>54.629</v>
      </c>
      <c r="I587" s="3">
        <v>73.779</v>
      </c>
      <c r="K587" s="13">
        <v>0</v>
      </c>
    </row>
    <row r="589" spans="1:11" ht="12.75">
      <c r="A589">
        <v>16307</v>
      </c>
      <c r="B589" t="s">
        <v>115</v>
      </c>
      <c r="C589" t="s">
        <v>15</v>
      </c>
      <c r="D589" t="s">
        <v>19</v>
      </c>
      <c r="G589" s="3">
        <v>38.746</v>
      </c>
      <c r="I589" s="3">
        <v>62.262</v>
      </c>
      <c r="K589" s="13">
        <v>1.0413926851582251</v>
      </c>
    </row>
    <row r="590" spans="1:11" ht="12.75">
      <c r="A590">
        <v>16308</v>
      </c>
      <c r="B590" t="s">
        <v>115</v>
      </c>
      <c r="C590" t="s">
        <v>15</v>
      </c>
      <c r="D590" t="s">
        <v>19</v>
      </c>
      <c r="G590" s="3">
        <v>48.342</v>
      </c>
      <c r="I590" s="3">
        <v>310.887</v>
      </c>
      <c r="K590" s="13">
        <v>1.3222192947339193</v>
      </c>
    </row>
    <row r="591" spans="1:11" ht="12.75">
      <c r="A591">
        <v>16309</v>
      </c>
      <c r="B591" t="s">
        <v>115</v>
      </c>
      <c r="C591" t="s">
        <v>15</v>
      </c>
      <c r="D591" t="s">
        <v>19</v>
      </c>
      <c r="G591" s="3">
        <v>39.852</v>
      </c>
      <c r="I591" s="3">
        <v>89.969</v>
      </c>
      <c r="K591" s="13">
        <v>1.4913616938342726</v>
      </c>
    </row>
    <row r="592" spans="1:11" ht="12.75">
      <c r="A592">
        <v>16310</v>
      </c>
      <c r="B592" t="s">
        <v>115</v>
      </c>
      <c r="C592" t="s">
        <v>15</v>
      </c>
      <c r="D592" t="s">
        <v>19</v>
      </c>
      <c r="G592" s="3">
        <v>51.623</v>
      </c>
      <c r="I592" s="3">
        <v>164.96</v>
      </c>
      <c r="K592" s="13">
        <v>2.3820170425748683</v>
      </c>
    </row>
    <row r="593" spans="1:11" ht="12.75">
      <c r="A593">
        <v>16311</v>
      </c>
      <c r="B593" t="s">
        <v>115</v>
      </c>
      <c r="C593" t="s">
        <v>15</v>
      </c>
      <c r="D593" t="s">
        <v>19</v>
      </c>
      <c r="G593" s="3">
        <v>14.493</v>
      </c>
      <c r="I593" s="3">
        <v>88.891</v>
      </c>
      <c r="K593" s="13">
        <v>2.663700925389648</v>
      </c>
    </row>
    <row r="594" spans="1:11" ht="12.75">
      <c r="A594">
        <v>16312</v>
      </c>
      <c r="B594" t="s">
        <v>115</v>
      </c>
      <c r="C594" t="s">
        <v>15</v>
      </c>
      <c r="D594" t="s">
        <v>19</v>
      </c>
      <c r="G594" s="3">
        <v>57.635</v>
      </c>
      <c r="I594" s="3">
        <v>91.625</v>
      </c>
      <c r="K594" s="13">
        <v>2.0827853703164503</v>
      </c>
    </row>
    <row r="595" spans="1:11" ht="12.75">
      <c r="A595">
        <v>16313</v>
      </c>
      <c r="B595" t="s">
        <v>115</v>
      </c>
      <c r="C595" t="s">
        <v>15</v>
      </c>
      <c r="D595" t="s">
        <v>19</v>
      </c>
      <c r="G595" s="3">
        <v>33.8</v>
      </c>
      <c r="I595" s="3">
        <v>68.096</v>
      </c>
      <c r="K595" s="13">
        <v>1.4913616938342726</v>
      </c>
    </row>
    <row r="597" spans="1:11" ht="12.75">
      <c r="A597">
        <v>16314</v>
      </c>
      <c r="B597" t="s">
        <v>115</v>
      </c>
      <c r="C597" t="s">
        <v>15</v>
      </c>
      <c r="D597" t="s">
        <v>20</v>
      </c>
      <c r="G597" s="3">
        <v>313.849</v>
      </c>
      <c r="I597" s="3">
        <v>428.584</v>
      </c>
      <c r="K597" s="13">
        <v>3.5052856741441323</v>
      </c>
    </row>
    <row r="598" spans="1:11" ht="12.75">
      <c r="A598">
        <v>16315</v>
      </c>
      <c r="B598" t="s">
        <v>115</v>
      </c>
      <c r="C598" t="s">
        <v>15</v>
      </c>
      <c r="D598" t="s">
        <v>20</v>
      </c>
      <c r="G598" s="3">
        <v>291.785</v>
      </c>
      <c r="I598" s="3">
        <v>357.899</v>
      </c>
      <c r="K598" s="13">
        <v>4.25529663190434</v>
      </c>
    </row>
    <row r="599" spans="1:11" ht="12.75">
      <c r="A599">
        <v>16316</v>
      </c>
      <c r="B599" t="s">
        <v>115</v>
      </c>
      <c r="C599" t="s">
        <v>15</v>
      </c>
      <c r="D599" t="s">
        <v>20</v>
      </c>
      <c r="G599" s="3">
        <v>330.336</v>
      </c>
      <c r="I599" s="3">
        <v>276.083</v>
      </c>
      <c r="K599" s="13">
        <v>3.6721902511882525</v>
      </c>
    </row>
    <row r="600" spans="1:11" ht="12.75">
      <c r="A600">
        <v>16317</v>
      </c>
      <c r="B600" t="s">
        <v>115</v>
      </c>
      <c r="C600" t="s">
        <v>15</v>
      </c>
      <c r="D600" t="s">
        <v>20</v>
      </c>
      <c r="G600" s="3">
        <v>339.952</v>
      </c>
      <c r="I600" s="3">
        <v>317.329</v>
      </c>
      <c r="K600" s="13">
        <v>3.7854010249923875</v>
      </c>
    </row>
    <row r="601" spans="1:11" ht="12.75">
      <c r="A601">
        <v>16318</v>
      </c>
      <c r="B601" t="s">
        <v>115</v>
      </c>
      <c r="C601" t="s">
        <v>15</v>
      </c>
      <c r="D601" t="s">
        <v>20</v>
      </c>
      <c r="G601" s="3">
        <v>103.574</v>
      </c>
      <c r="I601" s="3">
        <v>313.091</v>
      </c>
      <c r="K601" s="13">
        <v>3.6628522332647964</v>
      </c>
    </row>
    <row r="602" spans="1:11" ht="12.75">
      <c r="A602">
        <v>16319</v>
      </c>
      <c r="B602" t="s">
        <v>115</v>
      </c>
      <c r="C602" t="s">
        <v>15</v>
      </c>
      <c r="D602" t="s">
        <v>20</v>
      </c>
      <c r="G602" s="3">
        <v>408.709</v>
      </c>
      <c r="I602" s="3">
        <v>564.565</v>
      </c>
      <c r="K602" s="13">
        <v>4.000043427276863</v>
      </c>
    </row>
    <row r="603" spans="1:11" ht="12.75">
      <c r="A603">
        <v>16320</v>
      </c>
      <c r="B603" t="s">
        <v>115</v>
      </c>
      <c r="C603" t="s">
        <v>15</v>
      </c>
      <c r="D603" t="s">
        <v>20</v>
      </c>
      <c r="G603" s="3">
        <v>567.989</v>
      </c>
      <c r="I603" s="3">
        <v>607.152</v>
      </c>
      <c r="K603" s="13" t="e">
        <v>#DIV/0!</v>
      </c>
    </row>
    <row r="605" spans="1:11" ht="12.75">
      <c r="A605">
        <v>16321</v>
      </c>
      <c r="B605" t="s">
        <v>115</v>
      </c>
      <c r="C605" t="s">
        <v>21</v>
      </c>
      <c r="D605" t="s">
        <v>73</v>
      </c>
      <c r="G605" s="3">
        <v>21.578</v>
      </c>
      <c r="I605" s="3">
        <v>38.388</v>
      </c>
      <c r="K605" s="13">
        <v>0</v>
      </c>
    </row>
    <row r="606" spans="1:11" ht="12.75">
      <c r="A606">
        <v>16322</v>
      </c>
      <c r="B606" t="s">
        <v>115</v>
      </c>
      <c r="C606" t="s">
        <v>21</v>
      </c>
      <c r="D606" t="s">
        <v>73</v>
      </c>
      <c r="G606" s="3">
        <v>31.027</v>
      </c>
      <c r="I606" s="3">
        <v>48.491</v>
      </c>
      <c r="K606" s="13">
        <v>0</v>
      </c>
    </row>
    <row r="608" spans="1:11" ht="12.75">
      <c r="A608">
        <v>16323</v>
      </c>
      <c r="B608" t="s">
        <v>115</v>
      </c>
      <c r="C608" t="s">
        <v>21</v>
      </c>
      <c r="D608" t="s">
        <v>18</v>
      </c>
      <c r="G608" s="3">
        <v>13.618</v>
      </c>
      <c r="I608" s="3">
        <v>36.981</v>
      </c>
      <c r="K608" s="13">
        <v>0</v>
      </c>
    </row>
    <row r="609" spans="1:11" ht="12.75">
      <c r="A609">
        <v>16324</v>
      </c>
      <c r="B609" t="s">
        <v>115</v>
      </c>
      <c r="C609" t="s">
        <v>21</v>
      </c>
      <c r="D609" t="s">
        <v>18</v>
      </c>
      <c r="G609" s="3">
        <v>39.577</v>
      </c>
      <c r="I609" s="3">
        <v>60.838</v>
      </c>
      <c r="K609" s="13">
        <v>0</v>
      </c>
    </row>
    <row r="610" spans="1:11" ht="12.75">
      <c r="A610">
        <v>16325</v>
      </c>
      <c r="B610" t="s">
        <v>115</v>
      </c>
      <c r="C610" t="s">
        <v>21</v>
      </c>
      <c r="D610" t="s">
        <v>18</v>
      </c>
      <c r="G610" s="3">
        <v>44.785</v>
      </c>
      <c r="I610" s="3">
        <v>76.47</v>
      </c>
      <c r="K610" s="13">
        <v>0</v>
      </c>
    </row>
    <row r="611" spans="1:11" ht="12.75">
      <c r="A611">
        <v>16326</v>
      </c>
      <c r="B611" t="s">
        <v>115</v>
      </c>
      <c r="C611" t="s">
        <v>21</v>
      </c>
      <c r="D611" t="s">
        <v>18</v>
      </c>
      <c r="G611" s="3">
        <v>18.472</v>
      </c>
      <c r="I611" s="3">
        <v>42.748</v>
      </c>
      <c r="K611" s="13">
        <v>0</v>
      </c>
    </row>
    <row r="612" spans="1:11" ht="12.75">
      <c r="A612">
        <v>16327</v>
      </c>
      <c r="B612" t="s">
        <v>115</v>
      </c>
      <c r="C612" t="s">
        <v>21</v>
      </c>
      <c r="D612" t="s">
        <v>18</v>
      </c>
      <c r="G612" s="3">
        <v>33.25</v>
      </c>
      <c r="I612" s="3">
        <v>56.256</v>
      </c>
      <c r="K612" s="13">
        <v>0</v>
      </c>
    </row>
    <row r="613" spans="1:11" ht="12.75">
      <c r="A613">
        <v>16328</v>
      </c>
      <c r="B613" t="s">
        <v>115</v>
      </c>
      <c r="C613" t="s">
        <v>21</v>
      </c>
      <c r="D613" t="s">
        <v>18</v>
      </c>
      <c r="G613" s="3">
        <v>27.986</v>
      </c>
      <c r="I613" s="3">
        <v>45.903</v>
      </c>
      <c r="K613" s="13">
        <v>3.4151403521958725</v>
      </c>
    </row>
    <row r="614" spans="1:11" ht="12.75">
      <c r="A614">
        <v>16329</v>
      </c>
      <c r="B614" t="s">
        <v>115</v>
      </c>
      <c r="C614" t="s">
        <v>21</v>
      </c>
      <c r="D614" t="s">
        <v>18</v>
      </c>
      <c r="G614" s="3">
        <v>47.248</v>
      </c>
      <c r="I614" s="3">
        <v>64.381</v>
      </c>
      <c r="K614" s="13">
        <v>0</v>
      </c>
    </row>
    <row r="616" spans="1:11" ht="12.75">
      <c r="A616">
        <v>16330</v>
      </c>
      <c r="B616" t="s">
        <v>115</v>
      </c>
      <c r="C616" t="s">
        <v>21</v>
      </c>
      <c r="D616" t="s">
        <v>19</v>
      </c>
      <c r="G616" s="3">
        <v>28.272</v>
      </c>
      <c r="I616" s="3">
        <v>51.551</v>
      </c>
      <c r="K616" s="13">
        <v>0</v>
      </c>
    </row>
    <row r="617" spans="1:11" ht="12.75">
      <c r="A617">
        <v>16331</v>
      </c>
      <c r="B617" t="s">
        <v>115</v>
      </c>
      <c r="C617" t="s">
        <v>21</v>
      </c>
      <c r="D617" t="s">
        <v>19</v>
      </c>
      <c r="G617" s="3">
        <v>38.753</v>
      </c>
      <c r="I617" s="3">
        <v>59.403</v>
      </c>
      <c r="K617" s="13">
        <v>2.4785664955938436</v>
      </c>
    </row>
    <row r="618" spans="1:11" ht="12.75">
      <c r="A618">
        <v>16332</v>
      </c>
      <c r="B618" t="s">
        <v>115</v>
      </c>
      <c r="C618" t="s">
        <v>21</v>
      </c>
      <c r="D618" t="s">
        <v>19</v>
      </c>
      <c r="G618" s="3">
        <v>0</v>
      </c>
      <c r="I618" s="3">
        <v>27.524</v>
      </c>
      <c r="K618" s="13">
        <v>0</v>
      </c>
    </row>
    <row r="619" spans="1:11" ht="12.75">
      <c r="A619">
        <v>16333</v>
      </c>
      <c r="B619" t="s">
        <v>115</v>
      </c>
      <c r="C619" t="s">
        <v>21</v>
      </c>
      <c r="D619" t="s">
        <v>19</v>
      </c>
      <c r="G619" s="3">
        <v>13.919</v>
      </c>
      <c r="I619" s="3">
        <v>46.18</v>
      </c>
      <c r="K619" s="13">
        <v>3.5798978696031036</v>
      </c>
    </row>
    <row r="620" spans="1:11" ht="12.75">
      <c r="A620">
        <v>16334</v>
      </c>
      <c r="B620" t="s">
        <v>115</v>
      </c>
      <c r="C620" t="s">
        <v>21</v>
      </c>
      <c r="D620" t="s">
        <v>19</v>
      </c>
      <c r="G620" s="3">
        <v>15.64</v>
      </c>
      <c r="I620" s="3">
        <v>41.402</v>
      </c>
      <c r="K620" s="13">
        <v>3.079543007402906</v>
      </c>
    </row>
    <row r="621" spans="1:11" ht="12.75">
      <c r="A621">
        <v>16335</v>
      </c>
      <c r="B621" t="s">
        <v>115</v>
      </c>
      <c r="C621" t="s">
        <v>21</v>
      </c>
      <c r="D621" t="s">
        <v>19</v>
      </c>
      <c r="G621" s="3">
        <v>7.795</v>
      </c>
      <c r="I621" s="3">
        <v>40.583</v>
      </c>
      <c r="K621" s="13">
        <v>2.949877704036875</v>
      </c>
    </row>
    <row r="622" spans="1:11" ht="12.75">
      <c r="A622">
        <v>16336</v>
      </c>
      <c r="B622" t="s">
        <v>115</v>
      </c>
      <c r="C622" t="s">
        <v>21</v>
      </c>
      <c r="D622" t="s">
        <v>19</v>
      </c>
      <c r="G622" s="3">
        <v>34.352</v>
      </c>
      <c r="I622" s="3">
        <v>55.03</v>
      </c>
      <c r="K622" s="13">
        <v>2.964259630196849</v>
      </c>
    </row>
    <row r="624" spans="1:11" ht="12.75">
      <c r="A624">
        <v>16337</v>
      </c>
      <c r="B624" t="s">
        <v>115</v>
      </c>
      <c r="C624" t="s">
        <v>21</v>
      </c>
      <c r="D624" t="s">
        <v>20</v>
      </c>
      <c r="G624" s="3">
        <v>40.072</v>
      </c>
      <c r="I624" s="3">
        <v>72.737</v>
      </c>
      <c r="K624" s="13">
        <v>4.672107098145544</v>
      </c>
    </row>
    <row r="625" spans="1:11" ht="12.75">
      <c r="A625">
        <v>16338</v>
      </c>
      <c r="B625" t="s">
        <v>115</v>
      </c>
      <c r="C625" t="s">
        <v>21</v>
      </c>
      <c r="D625" t="s">
        <v>20</v>
      </c>
      <c r="G625" s="3">
        <v>27.07</v>
      </c>
      <c r="I625" s="3">
        <v>143.438</v>
      </c>
      <c r="K625" s="13">
        <v>4.944487607286695</v>
      </c>
    </row>
    <row r="626" spans="1:11" ht="12.75">
      <c r="A626">
        <v>16339</v>
      </c>
      <c r="B626" t="s">
        <v>115</v>
      </c>
      <c r="C626" t="s">
        <v>21</v>
      </c>
      <c r="D626" t="s">
        <v>20</v>
      </c>
      <c r="G626" s="3">
        <v>24.072</v>
      </c>
      <c r="I626" s="3">
        <v>50.799</v>
      </c>
      <c r="K626" s="13">
        <v>4.301051709845226</v>
      </c>
    </row>
    <row r="627" spans="1:11" ht="12.75">
      <c r="A627">
        <v>16340</v>
      </c>
      <c r="B627" t="s">
        <v>115</v>
      </c>
      <c r="C627" t="s">
        <v>21</v>
      </c>
      <c r="D627" t="s">
        <v>20</v>
      </c>
      <c r="G627" s="3">
        <v>25.258</v>
      </c>
      <c r="I627" s="3">
        <v>33.717</v>
      </c>
      <c r="K627" s="13">
        <v>3.7854010249923875</v>
      </c>
    </row>
    <row r="628" spans="1:11" ht="12.75">
      <c r="A628">
        <v>16341</v>
      </c>
      <c r="B628" t="s">
        <v>115</v>
      </c>
      <c r="C628" t="s">
        <v>21</v>
      </c>
      <c r="D628" t="s">
        <v>20</v>
      </c>
      <c r="G628" s="3">
        <v>35.343</v>
      </c>
      <c r="I628" s="3">
        <v>66.95</v>
      </c>
      <c r="K628" s="13">
        <v>3.8389120274059985</v>
      </c>
    </row>
    <row r="629" spans="1:11" ht="12.75">
      <c r="A629">
        <v>16342</v>
      </c>
      <c r="B629" t="s">
        <v>115</v>
      </c>
      <c r="C629" t="s">
        <v>21</v>
      </c>
      <c r="D629" t="s">
        <v>20</v>
      </c>
      <c r="G629" s="3">
        <v>37.011</v>
      </c>
      <c r="I629" s="3">
        <v>67.929</v>
      </c>
      <c r="K629" s="13">
        <v>4.6127944491388995</v>
      </c>
    </row>
    <row r="630" spans="1:11" ht="12.75">
      <c r="A630">
        <v>16343</v>
      </c>
      <c r="B630" t="s">
        <v>115</v>
      </c>
      <c r="C630" t="s">
        <v>21</v>
      </c>
      <c r="D630" t="s">
        <v>20</v>
      </c>
      <c r="G630" s="3">
        <v>28.608</v>
      </c>
      <c r="I630" s="3">
        <v>51.355</v>
      </c>
      <c r="K630" s="13">
        <v>4.724284063758994</v>
      </c>
    </row>
    <row r="632" spans="1:11" ht="12.75">
      <c r="A632">
        <v>16344</v>
      </c>
      <c r="B632" t="s">
        <v>115</v>
      </c>
      <c r="C632" t="s">
        <v>22</v>
      </c>
      <c r="D632" t="s">
        <v>73</v>
      </c>
      <c r="G632" s="3">
        <v>26.883</v>
      </c>
      <c r="I632" s="3">
        <v>51.04</v>
      </c>
      <c r="K632" s="13">
        <v>0</v>
      </c>
    </row>
    <row r="633" spans="1:11" ht="12.75">
      <c r="A633">
        <v>16345</v>
      </c>
      <c r="B633" t="s">
        <v>115</v>
      </c>
      <c r="C633" t="s">
        <v>22</v>
      </c>
      <c r="D633" t="s">
        <v>73</v>
      </c>
      <c r="G633" s="3">
        <v>23.259</v>
      </c>
      <c r="I633" s="3">
        <v>49.262</v>
      </c>
      <c r="K633" s="13">
        <v>0</v>
      </c>
    </row>
    <row r="635" spans="1:11" ht="12.75">
      <c r="A635">
        <v>16346</v>
      </c>
      <c r="B635" t="s">
        <v>115</v>
      </c>
      <c r="C635" t="s">
        <v>22</v>
      </c>
      <c r="D635" t="s">
        <v>18</v>
      </c>
      <c r="G635" s="3">
        <v>57.635</v>
      </c>
      <c r="I635" s="3">
        <v>69.695</v>
      </c>
      <c r="K635" s="13">
        <v>2.4927603890268375</v>
      </c>
    </row>
    <row r="636" spans="1:11" ht="12.75">
      <c r="A636">
        <v>16347</v>
      </c>
      <c r="B636" t="s">
        <v>115</v>
      </c>
      <c r="C636" t="s">
        <v>22</v>
      </c>
      <c r="D636" t="s">
        <v>18</v>
      </c>
      <c r="G636" s="3">
        <v>38.204</v>
      </c>
      <c r="I636" s="3">
        <v>58.922</v>
      </c>
      <c r="K636" s="13">
        <v>0</v>
      </c>
    </row>
    <row r="637" spans="1:11" ht="12.75">
      <c r="A637">
        <v>16348</v>
      </c>
      <c r="B637" t="s">
        <v>115</v>
      </c>
      <c r="C637" t="s">
        <v>22</v>
      </c>
      <c r="D637" t="s">
        <v>18</v>
      </c>
      <c r="G637" s="3">
        <v>42.046</v>
      </c>
      <c r="I637" s="3">
        <v>64.145</v>
      </c>
      <c r="K637" s="13">
        <v>0</v>
      </c>
    </row>
    <row r="638" spans="1:11" ht="12.75">
      <c r="A638">
        <v>16349</v>
      </c>
      <c r="B638" t="s">
        <v>115</v>
      </c>
      <c r="C638" t="s">
        <v>22</v>
      </c>
      <c r="D638" t="s">
        <v>18</v>
      </c>
      <c r="G638" s="3">
        <v>24.377</v>
      </c>
      <c r="I638" s="3">
        <v>44.342</v>
      </c>
      <c r="K638" s="13">
        <v>0</v>
      </c>
    </row>
    <row r="639" spans="1:11" ht="12.75">
      <c r="A639">
        <v>16350</v>
      </c>
      <c r="B639" t="s">
        <v>115</v>
      </c>
      <c r="C639" t="s">
        <v>22</v>
      </c>
      <c r="D639" t="s">
        <v>18</v>
      </c>
      <c r="G639" s="3">
        <v>36.829</v>
      </c>
      <c r="I639" s="3">
        <v>55.762</v>
      </c>
      <c r="K639" s="13">
        <v>2.3443922736851106</v>
      </c>
    </row>
    <row r="640" spans="1:11" ht="12.75">
      <c r="A640">
        <v>16351</v>
      </c>
      <c r="B640" t="s">
        <v>115</v>
      </c>
      <c r="C640" t="s">
        <v>22</v>
      </c>
      <c r="D640" t="s">
        <v>18</v>
      </c>
      <c r="G640" s="3">
        <v>57.908</v>
      </c>
      <c r="I640" s="3">
        <v>72.877</v>
      </c>
      <c r="K640" s="13">
        <v>2.8756399370041685</v>
      </c>
    </row>
    <row r="641" spans="1:11" ht="12.75">
      <c r="A641">
        <v>16352</v>
      </c>
      <c r="B641" t="s">
        <v>115</v>
      </c>
      <c r="C641" t="s">
        <v>22</v>
      </c>
      <c r="D641" t="s">
        <v>18</v>
      </c>
      <c r="G641" s="3">
        <v>80.354</v>
      </c>
      <c r="I641" s="3">
        <v>83.51</v>
      </c>
      <c r="K641" s="13">
        <v>0</v>
      </c>
    </row>
    <row r="643" spans="1:11" ht="12.75">
      <c r="A643">
        <v>16353</v>
      </c>
      <c r="B643" t="s">
        <v>115</v>
      </c>
      <c r="C643" t="s">
        <v>22</v>
      </c>
      <c r="D643" t="s">
        <v>19</v>
      </c>
      <c r="G643" s="3">
        <v>17.346</v>
      </c>
      <c r="I643" s="3">
        <v>44.342</v>
      </c>
      <c r="K643" s="13">
        <v>0</v>
      </c>
    </row>
    <row r="644" spans="1:11" ht="12.75">
      <c r="A644">
        <v>16354</v>
      </c>
      <c r="B644" t="s">
        <v>115</v>
      </c>
      <c r="C644" t="s">
        <v>22</v>
      </c>
      <c r="D644" t="s">
        <v>19</v>
      </c>
      <c r="G644" s="3">
        <v>10.139</v>
      </c>
      <c r="I644" s="3">
        <v>38.353</v>
      </c>
      <c r="K644" s="13">
        <v>1.3222192947339193</v>
      </c>
    </row>
    <row r="645" spans="1:11" ht="12.75">
      <c r="A645">
        <v>16355</v>
      </c>
      <c r="B645" t="s">
        <v>115</v>
      </c>
      <c r="C645" t="s">
        <v>22</v>
      </c>
      <c r="D645" t="s">
        <v>19</v>
      </c>
      <c r="G645" s="3">
        <v>39.851</v>
      </c>
      <c r="I645" s="3">
        <v>58.92</v>
      </c>
      <c r="K645" s="13">
        <v>1.0413926851582251</v>
      </c>
    </row>
    <row r="646" spans="1:11" ht="12.75">
      <c r="A646">
        <v>16356</v>
      </c>
      <c r="B646" t="s">
        <v>115</v>
      </c>
      <c r="C646" t="s">
        <v>22</v>
      </c>
      <c r="D646" t="s">
        <v>19</v>
      </c>
      <c r="G646" s="3">
        <v>37.928</v>
      </c>
      <c r="I646" s="3">
        <v>62.263</v>
      </c>
      <c r="K646" s="13">
        <v>3.243286146083446</v>
      </c>
    </row>
    <row r="647" spans="1:11" ht="12.75">
      <c r="A647">
        <v>16357</v>
      </c>
      <c r="B647" t="s">
        <v>115</v>
      </c>
      <c r="C647" t="s">
        <v>22</v>
      </c>
      <c r="D647" t="s">
        <v>19</v>
      </c>
      <c r="G647" s="3">
        <v>35.987</v>
      </c>
      <c r="I647" s="3">
        <v>40.585</v>
      </c>
      <c r="K647" s="13">
        <v>0</v>
      </c>
    </row>
    <row r="648" spans="1:11" ht="12.75">
      <c r="A648">
        <v>16358</v>
      </c>
      <c r="B648" t="s">
        <v>115</v>
      </c>
      <c r="C648" t="s">
        <v>22</v>
      </c>
      <c r="D648" t="s">
        <v>19</v>
      </c>
      <c r="G648" s="3">
        <v>53.372</v>
      </c>
      <c r="I648" s="3">
        <v>55.444</v>
      </c>
      <c r="K648" s="13">
        <v>1.0413926851582251</v>
      </c>
    </row>
    <row r="649" spans="1:11" ht="12.75">
      <c r="A649">
        <v>16359</v>
      </c>
      <c r="B649" t="s">
        <v>115</v>
      </c>
      <c r="C649" t="s">
        <v>22</v>
      </c>
      <c r="D649" t="s">
        <v>19</v>
      </c>
      <c r="G649" s="3">
        <v>51.825</v>
      </c>
      <c r="I649" s="3">
        <v>54.938</v>
      </c>
      <c r="K649" s="13">
        <v>1.4913616938342726</v>
      </c>
    </row>
    <row r="651" spans="1:11" ht="12.75">
      <c r="A651">
        <v>16360</v>
      </c>
      <c r="B651" t="s">
        <v>115</v>
      </c>
      <c r="C651" t="s">
        <v>22</v>
      </c>
      <c r="D651" t="s">
        <v>20</v>
      </c>
      <c r="G651" s="3">
        <v>30.804</v>
      </c>
      <c r="I651" s="3">
        <v>53.551</v>
      </c>
      <c r="K651" s="13">
        <v>4.204147125212848</v>
      </c>
    </row>
    <row r="652" spans="1:11" ht="12.75">
      <c r="A652">
        <v>16361</v>
      </c>
      <c r="B652" t="s">
        <v>115</v>
      </c>
      <c r="C652" t="s">
        <v>22</v>
      </c>
      <c r="D652" t="s">
        <v>20</v>
      </c>
      <c r="G652" s="3">
        <v>27.375</v>
      </c>
      <c r="I652" s="3">
        <v>32.343</v>
      </c>
      <c r="K652" s="13">
        <v>6.929418976807758</v>
      </c>
    </row>
    <row r="653" spans="1:11" ht="12.75">
      <c r="A653">
        <v>16362</v>
      </c>
      <c r="B653" t="s">
        <v>115</v>
      </c>
      <c r="C653" t="s">
        <v>22</v>
      </c>
      <c r="D653" t="s">
        <v>20</v>
      </c>
      <c r="G653" s="3">
        <v>88.715</v>
      </c>
      <c r="I653" s="3">
        <v>1160.36</v>
      </c>
      <c r="K653" s="13">
        <v>8.851258349330758</v>
      </c>
    </row>
    <row r="654" spans="1:11" ht="12.75">
      <c r="A654">
        <v>16363</v>
      </c>
      <c r="B654" t="s">
        <v>115</v>
      </c>
      <c r="C654" t="s">
        <v>22</v>
      </c>
      <c r="D654" t="s">
        <v>20</v>
      </c>
      <c r="G654" s="3">
        <v>16.79</v>
      </c>
      <c r="K654" s="13">
        <v>8.982271233491959</v>
      </c>
    </row>
    <row r="655" spans="1:11" ht="12.75">
      <c r="A655">
        <v>16364</v>
      </c>
      <c r="B655" t="s">
        <v>115</v>
      </c>
      <c r="C655" t="s">
        <v>22</v>
      </c>
      <c r="D655" t="s">
        <v>20</v>
      </c>
      <c r="G655" s="3">
        <v>22.902</v>
      </c>
      <c r="I655" s="3">
        <v>24.954</v>
      </c>
      <c r="K655" s="13">
        <v>6.732393840247865</v>
      </c>
    </row>
    <row r="656" spans="1:11" ht="12.75">
      <c r="A656">
        <v>16365</v>
      </c>
      <c r="B656" t="s">
        <v>115</v>
      </c>
      <c r="C656" t="s">
        <v>22</v>
      </c>
      <c r="D656" t="s">
        <v>20</v>
      </c>
      <c r="G656" s="3">
        <v>28.919</v>
      </c>
      <c r="I656" s="3">
        <v>54.093</v>
      </c>
      <c r="K656" s="13">
        <v>4.8451042441768255</v>
      </c>
    </row>
    <row r="657" spans="1:11" ht="12.75">
      <c r="A657">
        <v>16366</v>
      </c>
      <c r="B657" t="s">
        <v>115</v>
      </c>
      <c r="C657" t="s">
        <v>22</v>
      </c>
      <c r="D657" t="s">
        <v>20</v>
      </c>
      <c r="K657" s="13">
        <v>6.041393079971211</v>
      </c>
    </row>
    <row r="659" spans="1:11" ht="12.75">
      <c r="A659">
        <v>16663</v>
      </c>
      <c r="B659" t="s">
        <v>116</v>
      </c>
      <c r="C659" t="s">
        <v>15</v>
      </c>
      <c r="D659" t="s">
        <v>18</v>
      </c>
      <c r="G659" s="3">
        <v>56.468</v>
      </c>
      <c r="I659" s="3">
        <v>233.087</v>
      </c>
      <c r="K659" s="13">
        <v>1.3222192947339193</v>
      </c>
    </row>
    <row r="660" spans="1:11" ht="12.75">
      <c r="A660">
        <v>16664</v>
      </c>
      <c r="B660" t="s">
        <v>116</v>
      </c>
      <c r="C660" t="s">
        <v>15</v>
      </c>
      <c r="D660" t="s">
        <v>18</v>
      </c>
      <c r="G660" s="3">
        <v>62.657</v>
      </c>
      <c r="I660" s="3">
        <v>293.736</v>
      </c>
      <c r="K660" s="13">
        <v>0</v>
      </c>
    </row>
    <row r="661" spans="1:11" ht="12.75">
      <c r="A661">
        <v>16665</v>
      </c>
      <c r="B661" t="s">
        <v>116</v>
      </c>
      <c r="C661" t="s">
        <v>15</v>
      </c>
      <c r="D661" t="s">
        <v>18</v>
      </c>
      <c r="G661" s="3">
        <v>64.513</v>
      </c>
      <c r="I661" s="3">
        <v>197.285</v>
      </c>
      <c r="K661" s="13">
        <v>0</v>
      </c>
    </row>
    <row r="662" spans="1:11" ht="12.75">
      <c r="A662">
        <v>16666</v>
      </c>
      <c r="B662" t="s">
        <v>116</v>
      </c>
      <c r="C662" t="s">
        <v>15</v>
      </c>
      <c r="D662" t="s">
        <v>18</v>
      </c>
      <c r="G662" s="3">
        <v>66.06</v>
      </c>
      <c r="I662" s="3">
        <v>129.902</v>
      </c>
      <c r="K662" s="13">
        <v>0</v>
      </c>
    </row>
    <row r="663" spans="1:11" ht="12.75">
      <c r="A663">
        <v>16667</v>
      </c>
      <c r="B663" t="s">
        <v>116</v>
      </c>
      <c r="C663" t="s">
        <v>15</v>
      </c>
      <c r="D663" t="s">
        <v>18</v>
      </c>
      <c r="G663" s="3">
        <v>62.347</v>
      </c>
      <c r="I663" s="3">
        <v>95.332</v>
      </c>
      <c r="K663" s="13">
        <v>0</v>
      </c>
    </row>
    <row r="664" spans="1:11" ht="12.75">
      <c r="A664">
        <v>16668</v>
      </c>
      <c r="B664" t="s">
        <v>116</v>
      </c>
      <c r="C664" t="s">
        <v>15</v>
      </c>
      <c r="D664" t="s">
        <v>18</v>
      </c>
      <c r="G664" s="3">
        <v>79.695</v>
      </c>
      <c r="I664" s="3">
        <v>271.99</v>
      </c>
      <c r="K664" s="13">
        <v>1.0413926851582251</v>
      </c>
    </row>
    <row r="665" spans="1:11" ht="12.75">
      <c r="A665">
        <v>16669</v>
      </c>
      <c r="B665" t="s">
        <v>116</v>
      </c>
      <c r="C665" t="s">
        <v>15</v>
      </c>
      <c r="D665" t="s">
        <v>18</v>
      </c>
      <c r="G665" s="3">
        <v>79.7</v>
      </c>
      <c r="I665" s="3">
        <v>509.888</v>
      </c>
      <c r="K665" s="13">
        <v>1.8512583487190752</v>
      </c>
    </row>
    <row r="667" spans="1:11" ht="12.75">
      <c r="A667">
        <v>16670</v>
      </c>
      <c r="B667" t="s">
        <v>116</v>
      </c>
      <c r="C667" t="s">
        <v>15</v>
      </c>
      <c r="D667" t="s">
        <v>19</v>
      </c>
      <c r="G667" s="3">
        <v>69.775</v>
      </c>
      <c r="I667" s="3">
        <v>228.511</v>
      </c>
      <c r="K667" s="13">
        <v>1.3222192947339193</v>
      </c>
    </row>
    <row r="668" spans="1:11" ht="12.75">
      <c r="A668">
        <v>16671</v>
      </c>
      <c r="B668" t="s">
        <v>116</v>
      </c>
      <c r="C668" t="s">
        <v>15</v>
      </c>
      <c r="D668" t="s">
        <v>19</v>
      </c>
      <c r="G668" s="3">
        <v>72.563</v>
      </c>
      <c r="I668" s="3">
        <v>219.728</v>
      </c>
      <c r="K668" s="13">
        <v>1.6127838567197355</v>
      </c>
    </row>
    <row r="669" spans="1:11" ht="12.75">
      <c r="A669">
        <v>16672</v>
      </c>
      <c r="B669" t="s">
        <v>116</v>
      </c>
      <c r="C669" t="s">
        <v>15</v>
      </c>
      <c r="D669" t="s">
        <v>19</v>
      </c>
      <c r="G669" s="3">
        <v>74.732</v>
      </c>
      <c r="I669" s="3">
        <v>186.569</v>
      </c>
      <c r="K669" s="13">
        <v>1.3222192947339193</v>
      </c>
    </row>
    <row r="670" spans="1:11" ht="12.75">
      <c r="A670">
        <v>16673</v>
      </c>
      <c r="B670" t="s">
        <v>116</v>
      </c>
      <c r="C670" t="s">
        <v>15</v>
      </c>
      <c r="D670" t="s">
        <v>19</v>
      </c>
      <c r="G670" s="3">
        <v>52.755</v>
      </c>
      <c r="I670" s="3">
        <v>175.24</v>
      </c>
      <c r="K670" s="13">
        <v>1.7075701760979363</v>
      </c>
    </row>
    <row r="671" spans="1:11" ht="12.75">
      <c r="A671">
        <v>16674</v>
      </c>
      <c r="B671" t="s">
        <v>116</v>
      </c>
      <c r="C671" t="s">
        <v>15</v>
      </c>
      <c r="D671" t="s">
        <v>19</v>
      </c>
      <c r="G671" s="3">
        <v>63.894</v>
      </c>
      <c r="I671" s="3">
        <v>201.455</v>
      </c>
      <c r="K671" s="13">
        <v>2.5575072019056577</v>
      </c>
    </row>
    <row r="672" spans="1:11" ht="12.75">
      <c r="A672">
        <v>16675</v>
      </c>
      <c r="B672" t="s">
        <v>116</v>
      </c>
      <c r="C672" t="s">
        <v>15</v>
      </c>
      <c r="D672" t="s">
        <v>19</v>
      </c>
      <c r="G672" s="3">
        <v>42.835</v>
      </c>
      <c r="I672" s="3">
        <v>130.939</v>
      </c>
      <c r="K672" s="13">
        <v>1.8512583487190752</v>
      </c>
    </row>
    <row r="673" spans="1:11" ht="12.75">
      <c r="A673">
        <v>16676</v>
      </c>
      <c r="B673" t="s">
        <v>116</v>
      </c>
      <c r="C673" t="s">
        <v>15</v>
      </c>
      <c r="D673" t="s">
        <v>19</v>
      </c>
      <c r="G673" s="3">
        <v>66.37</v>
      </c>
      <c r="I673" s="3">
        <v>139.919</v>
      </c>
      <c r="K673" s="13">
        <v>1.0413926851582251</v>
      </c>
    </row>
    <row r="675" spans="1:11" ht="12.75">
      <c r="A675">
        <v>16677</v>
      </c>
      <c r="B675" t="s">
        <v>116</v>
      </c>
      <c r="C675" t="s">
        <v>15</v>
      </c>
      <c r="D675" t="s">
        <v>20</v>
      </c>
      <c r="G675" s="3">
        <v>57.272</v>
      </c>
      <c r="I675" s="3">
        <v>77.872</v>
      </c>
      <c r="K675" s="13">
        <v>4.079217435746567</v>
      </c>
    </row>
    <row r="676" spans="1:11" ht="12.75">
      <c r="A676">
        <v>16678</v>
      </c>
      <c r="B676" t="s">
        <v>116</v>
      </c>
      <c r="C676" t="s">
        <v>15</v>
      </c>
      <c r="D676" t="s">
        <v>20</v>
      </c>
      <c r="G676" s="3">
        <v>140.658</v>
      </c>
      <c r="I676" s="3">
        <v>160.622</v>
      </c>
      <c r="K676" s="13">
        <v>3.7782236267660965</v>
      </c>
    </row>
    <row r="677" spans="1:11" ht="12.75">
      <c r="A677">
        <v>16679</v>
      </c>
      <c r="B677" t="s">
        <v>116</v>
      </c>
      <c r="C677" t="s">
        <v>15</v>
      </c>
      <c r="D677" t="s">
        <v>20</v>
      </c>
      <c r="G677" s="3">
        <v>96.968</v>
      </c>
      <c r="I677" s="3">
        <v>77.872</v>
      </c>
      <c r="K677" s="13">
        <v>4.1461590556048185</v>
      </c>
    </row>
    <row r="678" spans="1:11" ht="12.75">
      <c r="A678">
        <v>16680</v>
      </c>
      <c r="B678" t="s">
        <v>116</v>
      </c>
      <c r="C678" t="s">
        <v>15</v>
      </c>
      <c r="D678" t="s">
        <v>20</v>
      </c>
      <c r="G678" s="3">
        <v>121.308</v>
      </c>
      <c r="I678" s="3">
        <v>115.535</v>
      </c>
      <c r="K678" s="13">
        <v>3.531606631932722</v>
      </c>
    </row>
    <row r="679" spans="1:11" ht="12.75">
      <c r="A679">
        <v>16681</v>
      </c>
      <c r="B679" t="s">
        <v>116</v>
      </c>
      <c r="C679" t="s">
        <v>15</v>
      </c>
      <c r="D679" t="s">
        <v>20</v>
      </c>
      <c r="G679" s="3">
        <v>68.038</v>
      </c>
      <c r="I679" s="3">
        <v>354.254</v>
      </c>
      <c r="K679" s="13">
        <v>3.9777693180915743</v>
      </c>
    </row>
    <row r="680" spans="1:11" ht="12.75">
      <c r="A680">
        <v>16682</v>
      </c>
      <c r="B680" t="s">
        <v>116</v>
      </c>
      <c r="C680" t="s">
        <v>15</v>
      </c>
      <c r="D680" t="s">
        <v>20</v>
      </c>
      <c r="G680" s="3">
        <v>64.782</v>
      </c>
      <c r="I680" s="3">
        <v>53.006</v>
      </c>
      <c r="K680" s="13">
        <v>3.819609732751585</v>
      </c>
    </row>
    <row r="681" spans="1:11" ht="12.75">
      <c r="A681">
        <v>16683</v>
      </c>
      <c r="B681" t="s">
        <v>116</v>
      </c>
      <c r="C681" t="s">
        <v>15</v>
      </c>
      <c r="D681" t="s">
        <v>20</v>
      </c>
      <c r="G681" s="3">
        <v>46.423</v>
      </c>
      <c r="I681" s="3">
        <v>52.458</v>
      </c>
      <c r="K681" s="13">
        <v>3.3224260524059526</v>
      </c>
    </row>
    <row r="683" spans="1:11" ht="12.75">
      <c r="A683">
        <v>16684</v>
      </c>
      <c r="B683" t="s">
        <v>116</v>
      </c>
      <c r="C683" t="s">
        <v>21</v>
      </c>
      <c r="D683" t="s">
        <v>18</v>
      </c>
      <c r="G683" s="3">
        <v>47.798</v>
      </c>
      <c r="I683" s="3">
        <v>56.946</v>
      </c>
      <c r="K683" s="13">
        <v>0</v>
      </c>
    </row>
    <row r="684" spans="1:11" ht="12.75">
      <c r="A684">
        <v>16685</v>
      </c>
      <c r="B684" t="s">
        <v>116</v>
      </c>
      <c r="C684" t="s">
        <v>21</v>
      </c>
      <c r="D684" t="s">
        <v>18</v>
      </c>
      <c r="G684" s="3">
        <v>57.706</v>
      </c>
      <c r="I684" s="3">
        <v>88.081</v>
      </c>
      <c r="K684" s="13">
        <v>0</v>
      </c>
    </row>
    <row r="685" spans="1:11" ht="12.75">
      <c r="A685">
        <v>16686</v>
      </c>
      <c r="B685" t="s">
        <v>116</v>
      </c>
      <c r="C685" t="s">
        <v>21</v>
      </c>
      <c r="D685" t="s">
        <v>18</v>
      </c>
      <c r="G685" s="3">
        <v>45.936</v>
      </c>
      <c r="I685" s="3">
        <v>45.018</v>
      </c>
      <c r="K685" s="13">
        <v>0</v>
      </c>
    </row>
    <row r="686" spans="1:11" ht="12.75">
      <c r="A686">
        <v>16687</v>
      </c>
      <c r="B686" t="s">
        <v>116</v>
      </c>
      <c r="C686" t="s">
        <v>21</v>
      </c>
      <c r="D686" t="s">
        <v>18</v>
      </c>
      <c r="G686" s="3">
        <v>34.429</v>
      </c>
      <c r="I686" s="3">
        <v>44.754</v>
      </c>
      <c r="K686" s="13">
        <v>0</v>
      </c>
    </row>
    <row r="687" spans="1:11" ht="12.75">
      <c r="A687">
        <v>16688</v>
      </c>
      <c r="B687" t="s">
        <v>116</v>
      </c>
      <c r="C687" t="s">
        <v>21</v>
      </c>
      <c r="D687" t="s">
        <v>18</v>
      </c>
      <c r="G687" s="3">
        <v>30.36</v>
      </c>
      <c r="I687" s="3">
        <v>40.913</v>
      </c>
      <c r="K687" s="13">
        <v>0</v>
      </c>
    </row>
    <row r="688" spans="1:11" ht="12.75">
      <c r="A688">
        <v>16689</v>
      </c>
      <c r="B688" t="s">
        <v>116</v>
      </c>
      <c r="C688" t="s">
        <v>21</v>
      </c>
      <c r="D688" t="s">
        <v>18</v>
      </c>
      <c r="G688" s="3">
        <v>54.612</v>
      </c>
      <c r="I688" s="3">
        <v>60.672</v>
      </c>
      <c r="K688" s="13">
        <v>0</v>
      </c>
    </row>
    <row r="689" spans="1:11" ht="12.75">
      <c r="A689">
        <v>16690</v>
      </c>
      <c r="B689" t="s">
        <v>116</v>
      </c>
      <c r="C689" t="s">
        <v>21</v>
      </c>
      <c r="D689" t="s">
        <v>18</v>
      </c>
      <c r="G689" s="3">
        <v>35.053</v>
      </c>
      <c r="I689" s="3">
        <v>43.929</v>
      </c>
      <c r="K689" s="13">
        <v>0</v>
      </c>
    </row>
    <row r="691" spans="1:11" ht="12.75">
      <c r="A691">
        <v>16691</v>
      </c>
      <c r="B691" t="s">
        <v>116</v>
      </c>
      <c r="C691" t="s">
        <v>21</v>
      </c>
      <c r="D691" t="s">
        <v>19</v>
      </c>
      <c r="G691" s="3">
        <v>46.559</v>
      </c>
      <c r="I691" s="3">
        <v>107.378</v>
      </c>
      <c r="K691" s="13">
        <v>1.0413926851582251</v>
      </c>
    </row>
    <row r="692" spans="1:11" ht="12.75">
      <c r="A692">
        <v>16692</v>
      </c>
      <c r="B692" t="s">
        <v>116</v>
      </c>
      <c r="C692" t="s">
        <v>21</v>
      </c>
      <c r="D692" t="s">
        <v>19</v>
      </c>
      <c r="G692" s="3">
        <v>46.867</v>
      </c>
      <c r="I692" s="3">
        <v>56.952</v>
      </c>
      <c r="K692" s="13">
        <v>1.7853298350107671</v>
      </c>
    </row>
    <row r="693" spans="1:11" ht="12.75">
      <c r="A693">
        <v>16693</v>
      </c>
      <c r="B693" t="s">
        <v>116</v>
      </c>
      <c r="C693" t="s">
        <v>21</v>
      </c>
      <c r="D693" t="s">
        <v>19</v>
      </c>
      <c r="G693" s="3">
        <v>52.134</v>
      </c>
      <c r="I693" s="3">
        <v>57.45</v>
      </c>
      <c r="K693" s="13">
        <v>0</v>
      </c>
    </row>
    <row r="694" spans="1:11" ht="12.75">
      <c r="A694">
        <v>16694</v>
      </c>
      <c r="B694" t="s">
        <v>116</v>
      </c>
      <c r="C694" t="s">
        <v>21</v>
      </c>
      <c r="D694" t="s">
        <v>19</v>
      </c>
      <c r="G694" s="3">
        <v>39.416</v>
      </c>
      <c r="I694" s="3">
        <v>48.487</v>
      </c>
      <c r="K694" s="13">
        <v>0</v>
      </c>
    </row>
    <row r="695" spans="1:11" ht="12.75">
      <c r="A695">
        <v>16695</v>
      </c>
      <c r="B695" t="s">
        <v>116</v>
      </c>
      <c r="C695" t="s">
        <v>21</v>
      </c>
      <c r="D695" t="s">
        <v>19</v>
      </c>
      <c r="G695" s="3">
        <v>143.66</v>
      </c>
      <c r="I695" s="3">
        <v>1112.07</v>
      </c>
      <c r="K695" s="13">
        <v>1.6127838567197355</v>
      </c>
    </row>
    <row r="696" spans="1:11" ht="12.75">
      <c r="A696">
        <v>16696</v>
      </c>
      <c r="B696" t="s">
        <v>116</v>
      </c>
      <c r="C696" t="s">
        <v>21</v>
      </c>
      <c r="D696" t="s">
        <v>19</v>
      </c>
      <c r="G696" s="3">
        <v>41.592</v>
      </c>
      <c r="I696" s="3">
        <v>47.416</v>
      </c>
      <c r="K696" s="13">
        <v>0</v>
      </c>
    </row>
    <row r="697" spans="1:4" ht="12.75">
      <c r="A697">
        <v>16697</v>
      </c>
      <c r="B697" t="s">
        <v>116</v>
      </c>
      <c r="C697" t="s">
        <v>21</v>
      </c>
      <c r="D697" t="s">
        <v>19</v>
      </c>
    </row>
    <row r="699" spans="1:11" ht="12.75">
      <c r="A699">
        <v>16698</v>
      </c>
      <c r="B699" t="s">
        <v>116</v>
      </c>
      <c r="C699" t="s">
        <v>21</v>
      </c>
      <c r="D699" t="s">
        <v>20</v>
      </c>
      <c r="G699" s="3">
        <v>30.359</v>
      </c>
      <c r="I699" s="3">
        <v>79.093</v>
      </c>
      <c r="K699" s="13">
        <v>4.95424733490676</v>
      </c>
    </row>
    <row r="700" spans="1:11" ht="12.75">
      <c r="A700">
        <v>16699</v>
      </c>
      <c r="B700" t="s">
        <v>116</v>
      </c>
      <c r="C700" t="s">
        <v>21</v>
      </c>
      <c r="D700" t="s">
        <v>20</v>
      </c>
      <c r="G700" s="3">
        <v>27.375</v>
      </c>
      <c r="I700" s="3">
        <v>46.241</v>
      </c>
      <c r="K700" s="13">
        <v>2.603144372620182</v>
      </c>
    </row>
    <row r="701" spans="1:11" ht="12.75">
      <c r="A701">
        <v>16700</v>
      </c>
      <c r="B701" t="s">
        <v>116</v>
      </c>
      <c r="C701" t="s">
        <v>21</v>
      </c>
      <c r="D701" t="s">
        <v>20</v>
      </c>
      <c r="G701" s="3">
        <v>24.663</v>
      </c>
      <c r="I701" s="3">
        <v>37.685</v>
      </c>
      <c r="K701" s="13">
        <v>4.602070848554296</v>
      </c>
    </row>
    <row r="702" spans="1:11" ht="12.75">
      <c r="A702">
        <v>16701</v>
      </c>
      <c r="B702" t="s">
        <v>116</v>
      </c>
      <c r="C702" t="s">
        <v>21</v>
      </c>
      <c r="D702" t="s">
        <v>20</v>
      </c>
      <c r="G702" s="3">
        <v>27.375</v>
      </c>
      <c r="I702" s="3">
        <v>42.677</v>
      </c>
      <c r="K702" s="13">
        <v>4.000043427276863</v>
      </c>
    </row>
    <row r="703" spans="1:11" ht="12.75">
      <c r="A703">
        <v>16702</v>
      </c>
      <c r="B703" t="s">
        <v>116</v>
      </c>
      <c r="C703" t="s">
        <v>21</v>
      </c>
      <c r="D703" t="s">
        <v>20</v>
      </c>
      <c r="G703" s="3">
        <v>26.159</v>
      </c>
      <c r="I703" s="3">
        <v>35.729</v>
      </c>
      <c r="K703" s="13">
        <v>3.1464381352857744</v>
      </c>
    </row>
    <row r="704" spans="1:11" ht="12.75">
      <c r="A704">
        <v>16703</v>
      </c>
      <c r="B704" t="s">
        <v>116</v>
      </c>
      <c r="C704" t="s">
        <v>21</v>
      </c>
      <c r="D704" t="s">
        <v>20</v>
      </c>
      <c r="G704" s="3">
        <v>42.858</v>
      </c>
      <c r="I704" s="3">
        <v>60.42</v>
      </c>
      <c r="K704" s="13">
        <v>0</v>
      </c>
    </row>
    <row r="705" spans="1:11" ht="12.75">
      <c r="A705">
        <v>16704</v>
      </c>
      <c r="B705" t="s">
        <v>116</v>
      </c>
      <c r="C705" t="s">
        <v>21</v>
      </c>
      <c r="D705" t="s">
        <v>20</v>
      </c>
      <c r="G705" s="3">
        <v>37.685</v>
      </c>
      <c r="I705" s="3">
        <v>60.42</v>
      </c>
      <c r="K705" s="13">
        <v>4.6127944491388995</v>
      </c>
    </row>
    <row r="707" spans="1:11" ht="12.75">
      <c r="A707">
        <v>16705</v>
      </c>
      <c r="B707" t="s">
        <v>116</v>
      </c>
      <c r="C707" t="s">
        <v>22</v>
      </c>
      <c r="D707" t="s">
        <v>18</v>
      </c>
      <c r="G707" s="3">
        <v>42.523</v>
      </c>
      <c r="I707" s="3">
        <v>47.96</v>
      </c>
      <c r="K707" s="13">
        <v>0</v>
      </c>
    </row>
    <row r="708" spans="1:11" ht="12.75">
      <c r="A708">
        <v>16706</v>
      </c>
      <c r="B708" t="s">
        <v>116</v>
      </c>
      <c r="C708" t="s">
        <v>22</v>
      </c>
      <c r="D708" t="s">
        <v>18</v>
      </c>
      <c r="G708" s="3">
        <v>35.989</v>
      </c>
      <c r="I708" s="3">
        <v>40.348</v>
      </c>
      <c r="K708" s="13">
        <v>0</v>
      </c>
    </row>
    <row r="709" spans="1:11" ht="12.75">
      <c r="A709">
        <v>16707</v>
      </c>
      <c r="B709" t="s">
        <v>116</v>
      </c>
      <c r="C709" t="s">
        <v>22</v>
      </c>
      <c r="D709" t="s">
        <v>18</v>
      </c>
      <c r="G709" s="3">
        <v>44.077</v>
      </c>
      <c r="I709" s="3">
        <v>41.453</v>
      </c>
      <c r="K709" s="13">
        <v>0</v>
      </c>
    </row>
    <row r="710" spans="1:11" ht="12.75">
      <c r="A710">
        <v>16708</v>
      </c>
      <c r="B710" t="s">
        <v>116</v>
      </c>
      <c r="C710" t="s">
        <v>22</v>
      </c>
      <c r="D710" t="s">
        <v>18</v>
      </c>
      <c r="G710" s="3">
        <v>57.087</v>
      </c>
      <c r="I710" s="3">
        <v>55.19</v>
      </c>
      <c r="K710" s="13">
        <v>0</v>
      </c>
    </row>
    <row r="711" spans="1:11" ht="12.75">
      <c r="A711">
        <v>16709</v>
      </c>
      <c r="B711" t="s">
        <v>116</v>
      </c>
      <c r="C711" t="s">
        <v>22</v>
      </c>
      <c r="D711" t="s">
        <v>18</v>
      </c>
      <c r="G711" s="3">
        <v>54.612</v>
      </c>
      <c r="I711" s="3">
        <v>56.444</v>
      </c>
      <c r="K711" s="13">
        <v>1.4913616938342726</v>
      </c>
    </row>
    <row r="712" spans="1:4" ht="12.75">
      <c r="A712">
        <v>16710</v>
      </c>
      <c r="B712" t="s">
        <v>116</v>
      </c>
      <c r="C712" t="s">
        <v>22</v>
      </c>
      <c r="D712" t="s">
        <v>18</v>
      </c>
    </row>
    <row r="713" spans="1:4" ht="12.75">
      <c r="A713">
        <v>16711</v>
      </c>
      <c r="B713" t="s">
        <v>116</v>
      </c>
      <c r="C713" t="s">
        <v>22</v>
      </c>
      <c r="D713" t="s">
        <v>18</v>
      </c>
    </row>
    <row r="715" spans="1:11" ht="12.75">
      <c r="A715">
        <v>16712</v>
      </c>
      <c r="B715" t="s">
        <v>116</v>
      </c>
      <c r="C715" t="s">
        <v>22</v>
      </c>
      <c r="D715" t="s">
        <v>19</v>
      </c>
      <c r="G715" s="3">
        <v>231.417</v>
      </c>
      <c r="I715" s="3">
        <v>2000</v>
      </c>
      <c r="J715" t="s">
        <v>120</v>
      </c>
      <c r="K715" s="13">
        <v>8.000000004342946</v>
      </c>
    </row>
    <row r="716" spans="1:11" ht="12.75">
      <c r="A716">
        <v>16713</v>
      </c>
      <c r="B716" t="s">
        <v>116</v>
      </c>
      <c r="C716" t="s">
        <v>22</v>
      </c>
      <c r="D716" t="s">
        <v>19</v>
      </c>
      <c r="G716" s="3">
        <v>40.658</v>
      </c>
      <c r="I716" s="3">
        <v>105.042</v>
      </c>
      <c r="K716" s="13">
        <v>1.9590413923210936</v>
      </c>
    </row>
    <row r="717" spans="1:11" ht="12.75">
      <c r="A717">
        <v>16714</v>
      </c>
      <c r="B717" t="s">
        <v>116</v>
      </c>
      <c r="C717" t="s">
        <v>22</v>
      </c>
      <c r="D717" t="s">
        <v>19</v>
      </c>
      <c r="G717" s="3">
        <v>27.846</v>
      </c>
      <c r="I717" s="3">
        <v>40.077</v>
      </c>
      <c r="K717" s="13">
        <v>0</v>
      </c>
    </row>
    <row r="718" spans="1:11" ht="12.75">
      <c r="A718">
        <v>16715</v>
      </c>
      <c r="B718" t="s">
        <v>116</v>
      </c>
      <c r="C718" t="s">
        <v>22</v>
      </c>
      <c r="D718" t="s">
        <v>19</v>
      </c>
      <c r="G718" s="3">
        <v>252.125</v>
      </c>
      <c r="I718" s="3">
        <v>53.006</v>
      </c>
      <c r="K718" s="13">
        <v>8.908485019414815</v>
      </c>
    </row>
    <row r="719" spans="1:11" ht="12.75">
      <c r="A719">
        <v>16716</v>
      </c>
      <c r="B719" t="s">
        <v>116</v>
      </c>
      <c r="C719" t="s">
        <v>22</v>
      </c>
      <c r="D719" t="s">
        <v>19</v>
      </c>
      <c r="G719" s="3">
        <v>30.487</v>
      </c>
      <c r="I719" s="3">
        <v>32.343</v>
      </c>
      <c r="K719" s="13">
        <v>1.0413926851582251</v>
      </c>
    </row>
    <row r="720" spans="1:11" ht="12.75">
      <c r="A720">
        <v>16717</v>
      </c>
      <c r="B720" t="s">
        <v>116</v>
      </c>
      <c r="C720" t="s">
        <v>22</v>
      </c>
      <c r="D720" t="s">
        <v>19</v>
      </c>
      <c r="G720" s="3">
        <v>31.441</v>
      </c>
      <c r="I720" s="3">
        <v>46.822</v>
      </c>
      <c r="K720" s="13">
        <v>2.6541765418779604</v>
      </c>
    </row>
    <row r="721" spans="1:11" ht="12.75">
      <c r="A721">
        <v>16718</v>
      </c>
      <c r="B721" t="s">
        <v>116</v>
      </c>
      <c r="C721" t="s">
        <v>22</v>
      </c>
      <c r="D721" t="s">
        <v>19</v>
      </c>
      <c r="G721" s="3">
        <v>27.07</v>
      </c>
      <c r="I721" s="3">
        <v>38.327</v>
      </c>
      <c r="K721" s="13">
        <v>2.3636119798921444</v>
      </c>
    </row>
    <row r="723" spans="1:11" ht="12.75">
      <c r="A723">
        <v>16719</v>
      </c>
      <c r="B723" t="s">
        <v>116</v>
      </c>
      <c r="C723" t="s">
        <v>22</v>
      </c>
      <c r="D723" t="s">
        <v>20</v>
      </c>
      <c r="G723" s="3">
        <v>133.202</v>
      </c>
      <c r="I723" s="3">
        <v>124.529</v>
      </c>
      <c r="K723" s="13">
        <v>8.880813592852231</v>
      </c>
    </row>
    <row r="724" spans="1:11" ht="12.75">
      <c r="A724">
        <v>16720</v>
      </c>
      <c r="B724" t="s">
        <v>116</v>
      </c>
      <c r="C724" t="s">
        <v>22</v>
      </c>
      <c r="D724" t="s">
        <v>20</v>
      </c>
      <c r="G724" s="3">
        <v>173.887</v>
      </c>
      <c r="I724" s="3">
        <v>105.892</v>
      </c>
      <c r="K724" s="13">
        <v>9.071882007674171</v>
      </c>
    </row>
    <row r="725" spans="1:11" ht="12.75">
      <c r="A725">
        <v>16721</v>
      </c>
      <c r="B725" t="s">
        <v>116</v>
      </c>
      <c r="C725" t="s">
        <v>22</v>
      </c>
      <c r="D725" t="s">
        <v>20</v>
      </c>
      <c r="G725" s="3">
        <v>154.939</v>
      </c>
      <c r="I725" s="3">
        <v>70.831</v>
      </c>
      <c r="K725" s="13">
        <v>8.991226076135652</v>
      </c>
    </row>
    <row r="726" spans="1:4" ht="12.75">
      <c r="A726">
        <v>16722</v>
      </c>
      <c r="B726" t="s">
        <v>116</v>
      </c>
      <c r="C726" t="s">
        <v>22</v>
      </c>
      <c r="D726" t="s">
        <v>20</v>
      </c>
    </row>
    <row r="727" spans="1:4" ht="12.75">
      <c r="A727">
        <v>16723</v>
      </c>
      <c r="B727" t="s">
        <v>116</v>
      </c>
      <c r="C727" t="s">
        <v>22</v>
      </c>
      <c r="D727" t="s">
        <v>20</v>
      </c>
    </row>
    <row r="728" spans="1:4" ht="12.75">
      <c r="A728">
        <v>16724</v>
      </c>
      <c r="B728" t="s">
        <v>116</v>
      </c>
      <c r="C728" t="s">
        <v>22</v>
      </c>
      <c r="D728" t="s">
        <v>20</v>
      </c>
    </row>
    <row r="729" spans="1:4" ht="12.75">
      <c r="A729">
        <v>16725</v>
      </c>
      <c r="B729" t="s">
        <v>116</v>
      </c>
      <c r="C729" t="s">
        <v>22</v>
      </c>
      <c r="D729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berma002</dc:creator>
  <cp:keywords/>
  <dc:description/>
  <cp:lastModifiedBy>dasuser</cp:lastModifiedBy>
  <dcterms:created xsi:type="dcterms:W3CDTF">2002-04-17T20:39:10Z</dcterms:created>
  <dcterms:modified xsi:type="dcterms:W3CDTF">2004-09-07T20:53:21Z</dcterms:modified>
  <cp:category/>
  <cp:version/>
  <cp:contentType/>
  <cp:contentStatus/>
</cp:coreProperties>
</file>